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ounties" sheetId="2" state="visible" r:id="rId2"/>
    <sheet name="Choices" sheetId="3" state="visible" r:id="rId3"/>
    <sheet name="By company" sheetId="4" state="visible" r:id="rId4"/>
    <sheet name="Plans" sheetId="5" state="visible" r:id="rId5"/>
  </sheets>
  <definedNames>
    <definedName name="_xlnm._FilterDatabase" localSheetId="1" hidden="1">'Counties'!$A$5:$R$155</definedName>
    <definedName name="_xlnm._FilterDatabase" localSheetId="3" hidden="1">'By company'!$A$5:$O$155</definedName>
    <definedName name="_xlnm._FilterDatabase" localSheetId="4" hidden="1">'Plans'!$A$4:$I$240</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sz val="14"/>
    </font>
    <font>
      <name val="Arial"/>
      <i val="1"/>
      <color rgb="00555555"/>
      <sz val="9"/>
    </font>
    <font>
      <name val="Arial"/>
      <b val="1"/>
      <sz val="10"/>
    </font>
    <font>
      <name val="Arial"/>
      <sz val="10"/>
    </font>
    <font>
      <name val="Arial"/>
      <b val="1"/>
      <color rgb="001F3864"/>
      <sz val="12"/>
    </font>
    <font>
      <name val="Arial"/>
      <i val="1"/>
      <sz val="10"/>
    </font>
    <font>
      <name val="Arial"/>
      <b val="1"/>
      <color rgb="00FFFFFF"/>
      <sz val="10"/>
    </font>
  </fonts>
  <fills count="8">
    <fill>
      <patternFill/>
    </fill>
    <fill>
      <patternFill patternType="gray125"/>
    </fill>
    <fill>
      <patternFill patternType="solid">
        <fgColor rgb="00FFFF00"/>
      </patternFill>
    </fill>
    <fill>
      <patternFill patternType="solid">
        <fgColor rgb="001F3864"/>
      </patternFill>
    </fill>
    <fill>
      <patternFill patternType="solid">
        <fgColor rgb="00DDEBF7"/>
      </patternFill>
    </fill>
    <fill>
      <patternFill patternType="solid">
        <fgColor rgb="00FFF2CC"/>
      </patternFill>
    </fill>
    <fill>
      <patternFill patternType="solid">
        <fgColor rgb="00E2EFDA"/>
      </patternFill>
    </fill>
    <fill>
      <patternFill patternType="solid">
        <fgColor rgb="00D9D9D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4" fillId="2" borderId="1" pivotButton="0" quotePrefix="0" xfId="0"/>
    <xf numFmtId="0" fontId="1" fillId="0" borderId="0" pivotButton="0" quotePrefix="0" xfId="0"/>
    <xf numFmtId="0" fontId="2" fillId="0" borderId="0" pivotButton="0" quotePrefix="0" xfId="0"/>
    <xf numFmtId="0" fontId="3" fillId="7"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5" borderId="1" applyAlignment="1" pivotButton="0" quotePrefix="0" xfId="0">
      <alignment horizontal="center" vertical="center" wrapText="1"/>
    </xf>
    <xf numFmtId="0" fontId="7" fillId="3" borderId="1" applyAlignment="1" pivotButton="0" quotePrefix="0" xfId="0">
      <alignment horizontal="center" vertical="center" wrapText="1"/>
    </xf>
    <xf numFmtId="0" fontId="4" fillId="0" borderId="1" pivotButton="0" quotePrefix="0" xfId="0"/>
    <xf numFmtId="0" fontId="4" fillId="0" borderId="1" applyAlignment="1" pivotButton="0" quotePrefix="0" xfId="0">
      <alignment horizontal="center"/>
    </xf>
    <xf numFmtId="0" fontId="3" fillId="0" borderId="1" applyAlignment="1" pivotButton="0" quotePrefix="0" xfId="0">
      <alignment horizontal="center"/>
    </xf>
    <xf numFmtId="0" fontId="4" fillId="0" borderId="1" applyAlignment="1" pivotButton="0" quotePrefix="0" xfId="0">
      <alignment horizontal="center" vertical="center" wrapText="1"/>
    </xf>
    <xf numFmtId="0" fontId="4" fillId="0" borderId="1" applyAlignment="1" pivotButton="0" quotePrefix="0" xfId="0">
      <alignment vertical="top" wrapText="1"/>
    </xf>
    <xf numFmtId="0" fontId="3" fillId="2"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NJSB</author>
  </authors>
  <commentList>
    <comment ref="C5" authorId="0" shapeId="0">
      <text>
        <t>Distinct parent companies with at least one 2027 plan open to individuals in the county.</t>
      </text>
    </comment>
    <comment ref="D5" authorId="0" shapeId="0">
      <text>
        <t>Distinct 2027 plans open to individuals in the county, Part D-only plans included.</t>
      </text>
    </comment>
    <comment ref="G5" authorId="0" shapeId="0">
      <text>
        <t>The total in the notice today: the sum of the six plan-type columns.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fitToPage="1"/>
  </sheetPr>
  <dimension ref="A1:B46"/>
  <sheetViews>
    <sheetView showGridLines="0" workbookViewId="0">
      <selection activeCell="A1" sqref="A1"/>
    </sheetView>
  </sheetViews>
  <sheetFormatPr baseColWidth="8" defaultRowHeight="15"/>
  <cols>
    <col width="120" customWidth="1" min="1" max="1"/>
    <col width="45" customWidth="1" min="2" max="2"/>
  </cols>
  <sheetData>
    <row r="1">
      <c r="A1" s="1" t="inlineStr">
        <is>
          <t>Medicare disclaimer numbers by county, 2027: NJ Senior Benefits</t>
        </is>
      </c>
    </row>
    <row r="2">
      <c r="A2" s="2" t="inlineStr">
        <is>
          <t>Prepared November 1, 2026 from Medicare's official 2027 plan list. For your FMO's review.</t>
        </is>
      </c>
    </row>
    <row r="3" ht="28" customHeight="1">
      <c r="A3" s="3" t="inlineStr">
        <is>
          <t>Status: the assistant will NOT use these numbers with customers until you tell us your FMO has confirmed them. Until then it doesn't send the notice, and plan questions go to you.</t>
        </is>
      </c>
    </row>
    <row r="4">
      <c r="A4" s="4" t="inlineStr"/>
    </row>
    <row r="5">
      <c r="A5" s="5" t="inlineStr">
        <is>
          <t>What this is</t>
        </is>
      </c>
    </row>
    <row r="6">
      <c r="A6" s="4" t="inlineStr">
        <is>
          <t>Before the assistant talks about plans, Medicare requires this notice, with the numbers for the person's county:</t>
        </is>
      </c>
    </row>
    <row r="7" ht="42" customHeight="1">
      <c r="A7" s="6" t="inlineStr">
        <is>
          <t>"We do not offer every plan available in your area. Currently we represent [number] organizations which offer [number] products in your area. Please contact Medicare.gov or 1-800-MEDICARE to get information on all of your options."</t>
        </is>
      </c>
    </row>
    <row r="8" ht="28" customHeight="1">
      <c r="A8" s="4" t="inlineStr">
        <is>
          <t>The numbers in the notice are only the companies you represent (Devoted, Wellcare, Highmark and Aetna) and their plans in that county.</t>
        </is>
      </c>
    </row>
    <row r="9">
      <c r="A9" s="4" t="inlineStr"/>
    </row>
    <row r="10">
      <c r="A10" s="5" t="inlineStr">
        <is>
          <t>Where the numbers come from</t>
        </is>
      </c>
    </row>
    <row r="11" ht="28" customHeight="1">
      <c r="A11" s="4" t="inlineStr">
        <is>
          <t>- Medicare's official list of every approved 2027 plan: the CY2027 Landscape file on cms.gov, data updated by Medicare on October 18, 2026 (https://www.cms.gov/files/zip/cy2027-landscape-202610.zip).</t>
        </is>
      </c>
    </row>
    <row r="12">
      <c r="A12" s="4" t="inlineStr">
        <is>
          <t>- Each plan counts once per county, by its Medicare plan number (H1234-001). Plan segments count once.</t>
        </is>
      </c>
    </row>
    <row r="13" ht="28" customHeight="1">
      <c r="A13" s="4" t="inlineStr">
        <is>
          <t>- A company is one of the four when Medicare lists its parent company as Devoted Health, Centene (Wellcare), Highmark Health or CVS Health (Aetna) and the plan carries that brand name.</t>
        </is>
      </c>
    </row>
    <row r="14">
      <c r="A14" s="4" t="inlineStr">
        <is>
          <t>- Not counted: employer and union group plans, which individuals can't join.</t>
        </is>
      </c>
    </row>
    <row r="15" ht="28" customHeight="1">
      <c r="A15" s="4" t="inlineStr">
        <is>
          <t>- Part D-only plans are offered statewide, so they count in every county of their state. All other plans count only in the counties Medicare lists for them.</t>
        </is>
      </c>
    </row>
    <row r="16">
      <c r="A16" s="4" t="inlineStr"/>
    </row>
    <row r="17">
      <c r="A17" s="5" t="inlineStr">
        <is>
          <t>Your questions, answered</t>
        </is>
      </c>
    </row>
    <row r="18">
      <c r="A18" s="3" t="inlineStr">
        <is>
          <t>1. Total organizations vs. the ones NJ Senior Benefits represents</t>
        </is>
      </c>
    </row>
    <row r="19" ht="42" customHeight="1">
      <c r="A19" s="4" t="inlineStr">
        <is>
          <t>On the Counties sheet, the columns under the grey heading "Whole market" count every company and plan Medicare lists in the county, for comparison only; the notice never uses them. The columns under the blue heading count only your four companies: those are the numbers for the notice.</t>
        </is>
      </c>
    </row>
    <row r="20">
      <c r="A20" s="3" t="inlineStr">
        <is>
          <t>2. Medicare Advantage, MAPD and Special Needs Plans, including D-SNPs</t>
        </is>
      </c>
    </row>
    <row r="21" ht="28" customHeight="1">
      <c r="A21" s="4" t="inlineStr">
        <is>
          <t>All included. Each type has its own column: Medicare Advantage without drug coverage, with drug coverage (MAPD), and the three kinds of Special Needs Plans (D-SNP, C-SNP, I-SNP).</t>
        </is>
      </c>
    </row>
    <row r="22">
      <c r="A22" s="3" t="inlineStr">
        <is>
          <t>3. Stand-alone Part D plans</t>
        </is>
      </c>
    </row>
    <row r="23" ht="42" customHeight="1">
      <c r="A23" s="4" t="inlineStr">
        <is>
          <t>Included in the current numbers, in their own column. Wellcare offers them in all three states; Aetna (SilverScript) in New Jersey and New York only. That is 3 plans in each New Jersey county, 2 in each Pennsylvania county and 3 in each New York county. If you don't sell them, choose No on the Choices sheet.</t>
        </is>
      </c>
    </row>
    <row r="24">
      <c r="A24" s="3" t="inlineStr">
        <is>
          <t>4. Highmark Wholecare</t>
        </is>
      </c>
    </row>
    <row r="25" ht="70" customHeight="1">
      <c r="A25" s="4" t="inlineStr">
        <is>
          <t>A separate Highmark company (legal name Gateway Health Plan, Inc.) for people with both Medicare and Medicaid. 4 D-SNP plans, sold as Highmark Wholecare Medicare Assured Diamond (HMO D-SNP) and Highmark Wholecare Medicare Assured Ruby (HMO D-SNP), offered in 62 of the 67 Pennsylvania counties; not in Columbia, Lackawanna, Luzerne, Northumberland and Pike. Counted now under Highmark. For your FMO: does your Highmark contract let you sell Highmark Wholecare plans?</t>
        </is>
      </c>
    </row>
    <row r="26">
      <c r="A26" s="3" t="inlineStr">
        <is>
          <t>5. Aetna Better Health</t>
        </is>
      </c>
    </row>
    <row r="27" ht="42" customHeight="1">
      <c r="A27" s="4" t="inlineStr">
        <is>
          <t>Aetna's Medicaid company in New Jersey (legal name Aetna Better Health Inc. (NJ)). 1 plan, sold as Aetna Medicare FIDE (HMO D-SNP), for people with full Medicare and Medicaid, offered in all 21 New Jersey counties. Counted now under Aetna. For your FMO: are you appointed for this plan?</t>
        </is>
      </c>
    </row>
    <row r="28">
      <c r="A28" s="3" t="inlineStr">
        <is>
          <t>6. Highmark in New York</t>
        </is>
      </c>
    </row>
    <row r="29" ht="70" customHeight="1">
      <c r="A29" s="4" t="inlineStr">
        <is>
          <t>Highmark's New York plans come from a separate company, Highmark Western and Northeastern New York Inc. (sold as Highmark Blue Cross Blue Shield or Highmark Blue Shield). 7 plans in 18 of the 62 New York counties: Albany, Allegany, Cattaraugus, Chautauqua, Columbia, Erie, Fulton, Genesee, Greene, Montgomery, Niagara, Orleans, Rensselaer, Saratoga, Schenectady, Warren, Washington and Wyoming. Highmark has no plans in New Jersey. Counted now under Highmark. For your FMO: does your Highmark appointment include New York?</t>
        </is>
      </c>
    </row>
    <row r="30">
      <c r="A30" s="4" t="inlineStr"/>
    </row>
    <row r="31">
      <c r="A31" s="5" t="inlineStr">
        <is>
          <t>What to do</t>
        </is>
      </c>
    </row>
    <row r="32" ht="28" customHeight="1">
      <c r="A32" s="4" t="inlineStr">
        <is>
          <t>1. Your FMO sets each answer on the Choices sheet (yellow cells, Yes or No). The last columns of the Counties sheet update at once and mark every county that changes.</t>
        </is>
      </c>
    </row>
    <row r="33" ht="28" customHeight="1">
      <c r="A33" s="4" t="inlineStr">
        <is>
          <t>2. If a county looks wrong, write it in the yellow "FMO check" column of the Counties sheet. Example: "OK", or "Should be 3 companies and 20 plans".</t>
        </is>
      </c>
    </row>
    <row r="34">
      <c r="A34" s="4" t="inlineStr">
        <is>
          <t>3. Fill in the confirmation below and send the file back to us.</t>
        </is>
      </c>
    </row>
    <row r="35">
      <c r="A35" s="4" t="inlineStr">
        <is>
          <t>4. We load the confirmed numbers, test them, and only then switch the notice on in your live system.</t>
        </is>
      </c>
    </row>
    <row r="36">
      <c r="A36" s="4" t="inlineStr"/>
    </row>
    <row r="37">
      <c r="A37" s="5" t="inlineStr">
        <is>
          <t>Sheets in this file</t>
        </is>
      </c>
    </row>
    <row r="38">
      <c r="A38" s="4" t="inlineStr">
        <is>
          <t>Choices: the four Yes/No answers. Counties: one line per county. By company: the same counts per company.</t>
        </is>
      </c>
    </row>
    <row r="39">
      <c r="A39" s="4" t="inlineStr">
        <is>
          <t>Plans: every counted plan, with its Medicare plan number and name, to check against your contracts.</t>
        </is>
      </c>
    </row>
    <row r="40">
      <c r="A40" s="4" t="inlineStr"/>
    </row>
    <row r="41">
      <c r="A41" s="5" t="inlineStr">
        <is>
          <t>FMO confirmation (please fill in)</t>
        </is>
      </c>
    </row>
    <row r="42">
      <c r="A42" s="3" t="inlineStr">
        <is>
          <t>Checked by (name and FMO):</t>
        </is>
      </c>
      <c r="B42" s="7" t="n"/>
    </row>
    <row r="43">
      <c r="A43" s="3" t="inlineStr">
        <is>
          <t>Date:</t>
        </is>
      </c>
      <c r="B43" s="7" t="n"/>
    </row>
    <row r="44">
      <c r="A44" s="3" t="inlineStr">
        <is>
          <t>Result (confirmed as is / confirmed with the changes marked):</t>
        </is>
      </c>
      <c r="B44" s="7" t="n"/>
    </row>
    <row r="45">
      <c r="A45" s="4" t="inlineStr"/>
    </row>
    <row r="46" ht="28" customHeight="1">
      <c r="A46" s="2" t="inlineStr">
        <is>
          <t>Medicare can update its plan list during the year. We can re-run these numbers whenever you like, and every year for the new plans.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R15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11" customWidth="1" min="3" max="3"/>
    <col width="9" customWidth="1" min="4" max="4"/>
    <col width="11" customWidth="1" min="5" max="5"/>
    <col width="30" customWidth="1" min="6" max="6"/>
    <col width="9" customWidth="1" min="7" max="7"/>
    <col width="13" customWidth="1" min="8" max="8"/>
    <col width="14" customWidth="1" min="9" max="9"/>
    <col width="12" customWidth="1" min="10" max="10"/>
    <col width="11" customWidth="1" min="11" max="11"/>
    <col width="11" customWidth="1" min="12" max="12"/>
    <col width="11" customWidth="1" min="13" max="13"/>
    <col width="11" customWidth="1" min="14" max="14"/>
    <col width="9" customWidth="1" min="15" max="15"/>
    <col width="30" customWidth="1" min="16" max="16"/>
    <col width="12" customWidth="1" min="17" max="17"/>
    <col width="30" customWidth="1" min="18" max="18"/>
  </cols>
  <sheetData>
    <row r="1">
      <c r="A1" s="8" t="inlineStr">
        <is>
          <t>Medicare disclaimer numbers by county (2027)</t>
        </is>
      </c>
    </row>
    <row r="2">
      <c r="A2" s="9" t="inlineStr">
        <is>
          <t>Grey: the whole market (every company in Medicare's list), for comparison only. Blue: your four companies, everything included (how the assistant is set up now). Green: the numbers for the notice after the Choices sheet.</t>
        </is>
      </c>
    </row>
    <row r="4">
      <c r="C4" s="10" t="inlineStr">
        <is>
          <t>Whole market (comparison only)</t>
        </is>
      </c>
      <c r="D4" s="10" t="n"/>
      <c r="E4" s="11" t="inlineStr">
        <is>
          <t>Your four companies: Devoted, Wellcare, Highmark, Aetna (everything included)</t>
        </is>
      </c>
      <c r="F4" s="11" t="n"/>
      <c r="G4" s="11" t="n"/>
      <c r="H4" s="11" t="n"/>
      <c r="I4" s="11" t="n"/>
      <c r="J4" s="11" t="n"/>
      <c r="K4" s="11" t="n"/>
      <c r="L4" s="11" t="n"/>
      <c r="M4" s="11" t="n"/>
      <c r="N4" s="12" t="inlineStr">
        <is>
          <t>Numbers for the notice, after your choices</t>
        </is>
      </c>
      <c r="O4" s="12" t="n"/>
      <c r="P4" s="12" t="n"/>
      <c r="Q4" s="12" t="n"/>
      <c r="R4" s="13" t="inlineStr">
        <is>
          <t>For your FMO</t>
        </is>
      </c>
    </row>
    <row r="5" ht="54" customHeight="1">
      <c r="A5" s="14" t="inlineStr">
        <is>
          <t>State</t>
        </is>
      </c>
      <c r="B5" s="14" t="inlineStr">
        <is>
          <t>County</t>
        </is>
      </c>
      <c r="C5" s="14" t="inlineStr">
        <is>
          <t>Companies (all)</t>
        </is>
      </c>
      <c r="D5" s="14" t="inlineStr">
        <is>
          <t>Plans (all)</t>
        </is>
      </c>
      <c r="E5" s="14" t="inlineStr">
        <is>
          <t>Companies</t>
        </is>
      </c>
      <c r="F5" s="14" t="inlineStr">
        <is>
          <t>Which companies</t>
        </is>
      </c>
      <c r="G5" s="14" t="inlineStr">
        <is>
          <t>Plans in total</t>
        </is>
      </c>
      <c r="H5" s="14" t="inlineStr">
        <is>
          <t>Medicare Advantage without drug coverage</t>
        </is>
      </c>
      <c r="I5" s="14" t="inlineStr">
        <is>
          <t>Medicare Advantage with drug coverage (MAPD)</t>
        </is>
      </c>
      <c r="J5" s="14" t="inlineStr">
        <is>
          <t>D-SNP (Medicare and Medicaid)</t>
        </is>
      </c>
      <c r="K5" s="14" t="inlineStr">
        <is>
          <t>C-SNP (chronic conditions)</t>
        </is>
      </c>
      <c r="L5" s="14" t="inlineStr">
        <is>
          <t>I-SNP (nursing home)</t>
        </is>
      </c>
      <c r="M5" s="14" t="inlineStr">
        <is>
          <t>Part D-only drug plans</t>
        </is>
      </c>
      <c r="N5" s="14" t="inlineStr">
        <is>
          <t>Companies</t>
        </is>
      </c>
      <c r="O5" s="14" t="inlineStr">
        <is>
          <t>Plans</t>
        </is>
      </c>
      <c r="P5" s="14" t="inlineStr">
        <is>
          <t>Which companies</t>
        </is>
      </c>
      <c r="Q5" s="14" t="inlineStr">
        <is>
          <t>Changed by your choices?</t>
        </is>
      </c>
      <c r="R5" s="14" t="inlineStr">
        <is>
          <t>FMO check</t>
        </is>
      </c>
    </row>
    <row r="6">
      <c r="A6" s="15" t="inlineStr">
        <is>
          <t>NJ</t>
        </is>
      </c>
      <c r="B6" s="15" t="inlineStr">
        <is>
          <t>Atlantic</t>
        </is>
      </c>
      <c r="C6" s="16" t="n">
        <v>11</v>
      </c>
      <c r="D6" s="16" t="n">
        <v>57</v>
      </c>
      <c r="E6" s="16">
        <f>IF('By company'!C6&gt;0,1,0)+IF('By company'!D6&gt;0,1,0)+IF('By company'!E6&gt;0,1,0)+IF('By company'!F6&gt;0,1,0)</f>
        <v>2</v>
      </c>
      <c r="F6" s="15" t="str">
        <f>MID(IF('By company'!C6&gt;0,", Devoted","")&amp;IF('By company'!D6&gt;0,", Wellcare","")&amp;IF('By company'!E6&gt;0,", Highmark","")&amp;IF('By company'!F6&gt;0,", Aetna",""),3,200)</f>
        <v>Wellcare, Aetna</v>
      </c>
      <c r="G6" s="17">
        <f>SUM(H6:M6)</f>
        <v>16</v>
      </c>
      <c r="H6" s="16" t="n">
        <v>2</v>
      </c>
      <c r="I6" s="16" t="n">
        <v>9</v>
      </c>
      <c r="J6" s="16" t="n">
        <v>2</v>
      </c>
      <c r="K6" s="16" t="n">
        <v>0</v>
      </c>
      <c r="L6" s="16" t="n">
        <v>0</v>
      </c>
      <c r="M6" s="16" t="n">
        <v>3</v>
      </c>
      <c r="N6" s="16">
        <f>IF('By company'!L6&gt;0,1,0)+IF('By company'!M6&gt;0,1,0)+IF('By company'!N6&gt;0,1,0)+IF('By company'!O6&gt;0,1,0)</f>
        <v>2</v>
      </c>
      <c r="O6" s="17">
        <f>SUM('By company'!L6:O6)</f>
        <v>16</v>
      </c>
      <c r="P6" s="15" t="str">
        <f>MID(IF('By company'!L6&gt;0,", Devoted","")&amp;IF('By company'!M6&gt;0,", Wellcare","")&amp;IF('By company'!N6&gt;0,", Highmark","")&amp;IF('By company'!O6&gt;0,", Aetna",""),3,200)</f>
        <v>Wellcare, Aetna</v>
      </c>
      <c r="Q6" s="16" t="str">
        <f>IF(AND(N6=E6,O6=G6),"","Changed")</f>
        <v/>
      </c>
      <c r="R6" s="7" t="n"/>
    </row>
    <row r="7">
      <c r="A7" s="15" t="inlineStr">
        <is>
          <t>NJ</t>
        </is>
      </c>
      <c r="B7" s="15" t="inlineStr">
        <is>
          <t>Bergen</t>
        </is>
      </c>
      <c r="C7" s="16" t="n">
        <v>9</v>
      </c>
      <c r="D7" s="16" t="n">
        <v>57</v>
      </c>
      <c r="E7" s="16">
        <f>IF('By company'!C7&gt;0,1,0)+IF('By company'!D7&gt;0,1,0)+IF('By company'!E7&gt;0,1,0)+IF('By company'!F7&gt;0,1,0)</f>
        <v>2</v>
      </c>
      <c r="F7" s="15" t="str">
        <f>MID(IF('By company'!C7&gt;0,", Devoted","")&amp;IF('By company'!D7&gt;0,", Wellcare","")&amp;IF('By company'!E7&gt;0,", Highmark","")&amp;IF('By company'!F7&gt;0,", Aetna",""),3,200)</f>
        <v>Wellcare, Aetna</v>
      </c>
      <c r="G7" s="17">
        <f>SUM(H7:M7)</f>
        <v>17</v>
      </c>
      <c r="H7" s="16" t="n">
        <v>2</v>
      </c>
      <c r="I7" s="16" t="n">
        <v>10</v>
      </c>
      <c r="J7" s="16" t="n">
        <v>2</v>
      </c>
      <c r="K7" s="16" t="n">
        <v>0</v>
      </c>
      <c r="L7" s="16" t="n">
        <v>0</v>
      </c>
      <c r="M7" s="16" t="n">
        <v>3</v>
      </c>
      <c r="N7" s="16">
        <f>IF('By company'!L7&gt;0,1,0)+IF('By company'!M7&gt;0,1,0)+IF('By company'!N7&gt;0,1,0)+IF('By company'!O7&gt;0,1,0)</f>
        <v>2</v>
      </c>
      <c r="O7" s="17">
        <f>SUM('By company'!L7:O7)</f>
        <v>17</v>
      </c>
      <c r="P7" s="15" t="str">
        <f>MID(IF('By company'!L7&gt;0,", Devoted","")&amp;IF('By company'!M7&gt;0,", Wellcare","")&amp;IF('By company'!N7&gt;0,", Highmark","")&amp;IF('By company'!O7&gt;0,", Aetna",""),3,200)</f>
        <v>Wellcare, Aetna</v>
      </c>
      <c r="Q7" s="16" t="str">
        <f>IF(AND(N7=E7,O7=G7),"","Changed")</f>
        <v/>
      </c>
      <c r="R7" s="7" t="n"/>
    </row>
    <row r="8">
      <c r="A8" s="15" t="inlineStr">
        <is>
          <t>NJ</t>
        </is>
      </c>
      <c r="B8" s="15" t="inlineStr">
        <is>
          <t>Burlington</t>
        </is>
      </c>
      <c r="C8" s="16" t="n">
        <v>12</v>
      </c>
      <c r="D8" s="16" t="n">
        <v>64</v>
      </c>
      <c r="E8" s="16">
        <f>IF('By company'!C8&gt;0,1,0)+IF('By company'!D8&gt;0,1,0)+IF('By company'!E8&gt;0,1,0)+IF('By company'!F8&gt;0,1,0)</f>
        <v>3</v>
      </c>
      <c r="F8" s="15" t="str">
        <f>MID(IF('By company'!C8&gt;0,", Devoted","")&amp;IF('By company'!D8&gt;0,", Wellcare","")&amp;IF('By company'!E8&gt;0,", Highmark","")&amp;IF('By company'!F8&gt;0,", Aetna",""),3,200)</f>
        <v>Devoted, Wellcare, Aetna</v>
      </c>
      <c r="G8" s="17">
        <f>SUM(H8:M8)</f>
        <v>22</v>
      </c>
      <c r="H8" s="16" t="n">
        <v>2</v>
      </c>
      <c r="I8" s="16" t="n">
        <v>12</v>
      </c>
      <c r="J8" s="16" t="n">
        <v>2</v>
      </c>
      <c r="K8" s="16" t="n">
        <v>3</v>
      </c>
      <c r="L8" s="16" t="n">
        <v>0</v>
      </c>
      <c r="M8" s="16" t="n">
        <v>3</v>
      </c>
      <c r="N8" s="16">
        <f>IF('By company'!L8&gt;0,1,0)+IF('By company'!M8&gt;0,1,0)+IF('By company'!N8&gt;0,1,0)+IF('By company'!O8&gt;0,1,0)</f>
        <v>3</v>
      </c>
      <c r="O8" s="17">
        <f>SUM('By company'!L8:O8)</f>
        <v>22</v>
      </c>
      <c r="P8" s="15" t="str">
        <f>MID(IF('By company'!L8&gt;0,", Devoted","")&amp;IF('By company'!M8&gt;0,", Wellcare","")&amp;IF('By company'!N8&gt;0,", Highmark","")&amp;IF('By company'!O8&gt;0,", Aetna",""),3,200)</f>
        <v>Devoted, Wellcare, Aetna</v>
      </c>
      <c r="Q8" s="16" t="str">
        <f>IF(AND(N8=E8,O8=G8),"","Changed")</f>
        <v/>
      </c>
      <c r="R8" s="7" t="n"/>
    </row>
    <row r="9">
      <c r="A9" s="15" t="inlineStr">
        <is>
          <t>NJ</t>
        </is>
      </c>
      <c r="B9" s="15" t="inlineStr">
        <is>
          <t>Camden</t>
        </is>
      </c>
      <c r="C9" s="16" t="n">
        <v>12</v>
      </c>
      <c r="D9" s="16" t="n">
        <v>65</v>
      </c>
      <c r="E9" s="16">
        <f>IF('By company'!C9&gt;0,1,0)+IF('By company'!D9&gt;0,1,0)+IF('By company'!E9&gt;0,1,0)+IF('By company'!F9&gt;0,1,0)</f>
        <v>3</v>
      </c>
      <c r="F9" s="15" t="str">
        <f>MID(IF('By company'!C9&gt;0,", Devoted","")&amp;IF('By company'!D9&gt;0,", Wellcare","")&amp;IF('By company'!E9&gt;0,", Highmark","")&amp;IF('By company'!F9&gt;0,", Aetna",""),3,200)</f>
        <v>Devoted, Wellcare, Aetna</v>
      </c>
      <c r="G9" s="17">
        <f>SUM(H9:M9)</f>
        <v>22</v>
      </c>
      <c r="H9" s="16" t="n">
        <v>2</v>
      </c>
      <c r="I9" s="16" t="n">
        <v>12</v>
      </c>
      <c r="J9" s="16" t="n">
        <v>2</v>
      </c>
      <c r="K9" s="16" t="n">
        <v>3</v>
      </c>
      <c r="L9" s="16" t="n">
        <v>0</v>
      </c>
      <c r="M9" s="16" t="n">
        <v>3</v>
      </c>
      <c r="N9" s="16">
        <f>IF('By company'!L9&gt;0,1,0)+IF('By company'!M9&gt;0,1,0)+IF('By company'!N9&gt;0,1,0)+IF('By company'!O9&gt;0,1,0)</f>
        <v>3</v>
      </c>
      <c r="O9" s="17">
        <f>SUM('By company'!L9:O9)</f>
        <v>22</v>
      </c>
      <c r="P9" s="15" t="str">
        <f>MID(IF('By company'!L9&gt;0,", Devoted","")&amp;IF('By company'!M9&gt;0,", Wellcare","")&amp;IF('By company'!N9&gt;0,", Highmark","")&amp;IF('By company'!O9&gt;0,", Aetna",""),3,200)</f>
        <v>Devoted, Wellcare, Aetna</v>
      </c>
      <c r="Q9" s="16" t="str">
        <f>IF(AND(N9=E9,O9=G9),"","Changed")</f>
        <v/>
      </c>
      <c r="R9" s="7" t="n"/>
    </row>
    <row r="10">
      <c r="A10" s="15" t="inlineStr">
        <is>
          <t>NJ</t>
        </is>
      </c>
      <c r="B10" s="15" t="inlineStr">
        <is>
          <t>Cape May</t>
        </is>
      </c>
      <c r="C10" s="16" t="n">
        <v>10</v>
      </c>
      <c r="D10" s="16" t="n">
        <v>51</v>
      </c>
      <c r="E10" s="16">
        <f>IF('By company'!C10&gt;0,1,0)+IF('By company'!D10&gt;0,1,0)+IF('By company'!E10&gt;0,1,0)+IF('By company'!F10&gt;0,1,0)</f>
        <v>2</v>
      </c>
      <c r="F10" s="15" t="str">
        <f>MID(IF('By company'!C10&gt;0,", Devoted","")&amp;IF('By company'!D10&gt;0,", Wellcare","")&amp;IF('By company'!E10&gt;0,", Highmark","")&amp;IF('By company'!F10&gt;0,", Aetna",""),3,200)</f>
        <v>Wellcare, Aetna</v>
      </c>
      <c r="G10" s="17">
        <f>SUM(H10:M10)</f>
        <v>16</v>
      </c>
      <c r="H10" s="16" t="n">
        <v>2</v>
      </c>
      <c r="I10" s="16" t="n">
        <v>9</v>
      </c>
      <c r="J10" s="16" t="n">
        <v>2</v>
      </c>
      <c r="K10" s="16" t="n">
        <v>0</v>
      </c>
      <c r="L10" s="16" t="n">
        <v>0</v>
      </c>
      <c r="M10" s="16" t="n">
        <v>3</v>
      </c>
      <c r="N10" s="16">
        <f>IF('By company'!L10&gt;0,1,0)+IF('By company'!M10&gt;0,1,0)+IF('By company'!N10&gt;0,1,0)+IF('By company'!O10&gt;0,1,0)</f>
        <v>2</v>
      </c>
      <c r="O10" s="17">
        <f>SUM('By company'!L10:O10)</f>
        <v>16</v>
      </c>
      <c r="P10" s="15" t="str">
        <f>MID(IF('By company'!L10&gt;0,", Devoted","")&amp;IF('By company'!M10&gt;0,", Wellcare","")&amp;IF('By company'!N10&gt;0,", Highmark","")&amp;IF('By company'!O10&gt;0,", Aetna",""),3,200)</f>
        <v>Wellcare, Aetna</v>
      </c>
      <c r="Q10" s="16" t="str">
        <f>IF(AND(N10=E10,O10=G10),"","Changed")</f>
        <v/>
      </c>
      <c r="R10" s="7" t="n"/>
    </row>
    <row r="11">
      <c r="A11" s="15" t="inlineStr">
        <is>
          <t>NJ</t>
        </is>
      </c>
      <c r="B11" s="15" t="inlineStr">
        <is>
          <t>Cumberland</t>
        </is>
      </c>
      <c r="C11" s="16" t="n">
        <v>9</v>
      </c>
      <c r="D11" s="16" t="n">
        <v>51</v>
      </c>
      <c r="E11" s="16">
        <f>IF('By company'!C11&gt;0,1,0)+IF('By company'!D11&gt;0,1,0)+IF('By company'!E11&gt;0,1,0)+IF('By company'!F11&gt;0,1,0)</f>
        <v>2</v>
      </c>
      <c r="F11" s="15" t="str">
        <f>MID(IF('By company'!C11&gt;0,", Devoted","")&amp;IF('By company'!D11&gt;0,", Wellcare","")&amp;IF('By company'!E11&gt;0,", Highmark","")&amp;IF('By company'!F11&gt;0,", Aetna",""),3,200)</f>
        <v>Wellcare, Aetna</v>
      </c>
      <c r="G11" s="17">
        <f>SUM(H11:M11)</f>
        <v>16</v>
      </c>
      <c r="H11" s="16" t="n">
        <v>2</v>
      </c>
      <c r="I11" s="16" t="n">
        <v>9</v>
      </c>
      <c r="J11" s="16" t="n">
        <v>2</v>
      </c>
      <c r="K11" s="16" t="n">
        <v>0</v>
      </c>
      <c r="L11" s="16" t="n">
        <v>0</v>
      </c>
      <c r="M11" s="16" t="n">
        <v>3</v>
      </c>
      <c r="N11" s="16">
        <f>IF('By company'!L11&gt;0,1,0)+IF('By company'!M11&gt;0,1,0)+IF('By company'!N11&gt;0,1,0)+IF('By company'!O11&gt;0,1,0)</f>
        <v>2</v>
      </c>
      <c r="O11" s="17">
        <f>SUM('By company'!L11:O11)</f>
        <v>16</v>
      </c>
      <c r="P11" s="15" t="str">
        <f>MID(IF('By company'!L11&gt;0,", Devoted","")&amp;IF('By company'!M11&gt;0,", Wellcare","")&amp;IF('By company'!N11&gt;0,", Highmark","")&amp;IF('By company'!O11&gt;0,", Aetna",""),3,200)</f>
        <v>Wellcare, Aetna</v>
      </c>
      <c r="Q11" s="16" t="str">
        <f>IF(AND(N11=E11,O11=G11),"","Changed")</f>
        <v/>
      </c>
      <c r="R11" s="7" t="n"/>
    </row>
    <row r="12">
      <c r="A12" s="15" t="inlineStr">
        <is>
          <t>NJ</t>
        </is>
      </c>
      <c r="B12" s="15" t="inlineStr">
        <is>
          <t>Essex</t>
        </is>
      </c>
      <c r="C12" s="16" t="n">
        <v>10</v>
      </c>
      <c r="D12" s="16" t="n">
        <v>59</v>
      </c>
      <c r="E12" s="16">
        <f>IF('By company'!C12&gt;0,1,0)+IF('By company'!D12&gt;0,1,0)+IF('By company'!E12&gt;0,1,0)+IF('By company'!F12&gt;0,1,0)</f>
        <v>3</v>
      </c>
      <c r="F12" s="15" t="str">
        <f>MID(IF('By company'!C12&gt;0,", Devoted","")&amp;IF('By company'!D12&gt;0,", Wellcare","")&amp;IF('By company'!E12&gt;0,", Highmark","")&amp;IF('By company'!F12&gt;0,", Aetna",""),3,200)</f>
        <v>Devoted, Wellcare, Aetna</v>
      </c>
      <c r="G12" s="17">
        <f>SUM(H12:M12)</f>
        <v>19</v>
      </c>
      <c r="H12" s="16" t="n">
        <v>2</v>
      </c>
      <c r="I12" s="16" t="n">
        <v>9</v>
      </c>
      <c r="J12" s="16" t="n">
        <v>2</v>
      </c>
      <c r="K12" s="16" t="n">
        <v>3</v>
      </c>
      <c r="L12" s="16" t="n">
        <v>0</v>
      </c>
      <c r="M12" s="16" t="n">
        <v>3</v>
      </c>
      <c r="N12" s="16">
        <f>IF('By company'!L12&gt;0,1,0)+IF('By company'!M12&gt;0,1,0)+IF('By company'!N12&gt;0,1,0)+IF('By company'!O12&gt;0,1,0)</f>
        <v>3</v>
      </c>
      <c r="O12" s="17">
        <f>SUM('By company'!L12:O12)</f>
        <v>19</v>
      </c>
      <c r="P12" s="15" t="str">
        <f>MID(IF('By company'!L12&gt;0,", Devoted","")&amp;IF('By company'!M12&gt;0,", Wellcare","")&amp;IF('By company'!N12&gt;0,", Highmark","")&amp;IF('By company'!O12&gt;0,", Aetna",""),3,200)</f>
        <v>Devoted, Wellcare, Aetna</v>
      </c>
      <c r="Q12" s="16" t="str">
        <f>IF(AND(N12=E12,O12=G12),"","Changed")</f>
        <v/>
      </c>
      <c r="R12" s="7" t="n"/>
    </row>
    <row r="13">
      <c r="A13" s="15" t="inlineStr">
        <is>
          <t>NJ</t>
        </is>
      </c>
      <c r="B13" s="15" t="inlineStr">
        <is>
          <t>Gloucester</t>
        </is>
      </c>
      <c r="C13" s="16" t="n">
        <v>12</v>
      </c>
      <c r="D13" s="16" t="n">
        <v>63</v>
      </c>
      <c r="E13" s="16">
        <f>IF('By company'!C13&gt;0,1,0)+IF('By company'!D13&gt;0,1,0)+IF('By company'!E13&gt;0,1,0)+IF('By company'!F13&gt;0,1,0)</f>
        <v>3</v>
      </c>
      <c r="F13" s="15" t="str">
        <f>MID(IF('By company'!C13&gt;0,", Devoted","")&amp;IF('By company'!D13&gt;0,", Wellcare","")&amp;IF('By company'!E13&gt;0,", Highmark","")&amp;IF('By company'!F13&gt;0,", Aetna",""),3,200)</f>
        <v>Devoted, Wellcare, Aetna</v>
      </c>
      <c r="G13" s="17">
        <f>SUM(H13:M13)</f>
        <v>22</v>
      </c>
      <c r="H13" s="16" t="n">
        <v>2</v>
      </c>
      <c r="I13" s="16" t="n">
        <v>12</v>
      </c>
      <c r="J13" s="16" t="n">
        <v>2</v>
      </c>
      <c r="K13" s="16" t="n">
        <v>3</v>
      </c>
      <c r="L13" s="16" t="n">
        <v>0</v>
      </c>
      <c r="M13" s="16" t="n">
        <v>3</v>
      </c>
      <c r="N13" s="16">
        <f>IF('By company'!L13&gt;0,1,0)+IF('By company'!M13&gt;0,1,0)+IF('By company'!N13&gt;0,1,0)+IF('By company'!O13&gt;0,1,0)</f>
        <v>3</v>
      </c>
      <c r="O13" s="17">
        <f>SUM('By company'!L13:O13)</f>
        <v>22</v>
      </c>
      <c r="P13" s="15" t="str">
        <f>MID(IF('By company'!L13&gt;0,", Devoted","")&amp;IF('By company'!M13&gt;0,", Wellcare","")&amp;IF('By company'!N13&gt;0,", Highmark","")&amp;IF('By company'!O13&gt;0,", Aetna",""),3,200)</f>
        <v>Devoted, Wellcare, Aetna</v>
      </c>
      <c r="Q13" s="16" t="str">
        <f>IF(AND(N13=E13,O13=G13),"","Changed")</f>
        <v/>
      </c>
      <c r="R13" s="7" t="n"/>
    </row>
    <row r="14">
      <c r="A14" s="15" t="inlineStr">
        <is>
          <t>NJ</t>
        </is>
      </c>
      <c r="B14" s="15" t="inlineStr">
        <is>
          <t>Hudson</t>
        </is>
      </c>
      <c r="C14" s="16" t="n">
        <v>10</v>
      </c>
      <c r="D14" s="16" t="n">
        <v>59</v>
      </c>
      <c r="E14" s="16">
        <f>IF('By company'!C14&gt;0,1,0)+IF('By company'!D14&gt;0,1,0)+IF('By company'!E14&gt;0,1,0)+IF('By company'!F14&gt;0,1,0)</f>
        <v>3</v>
      </c>
      <c r="F14" s="15" t="str">
        <f>MID(IF('By company'!C14&gt;0,", Devoted","")&amp;IF('By company'!D14&gt;0,", Wellcare","")&amp;IF('By company'!E14&gt;0,", Highmark","")&amp;IF('By company'!F14&gt;0,", Aetna",""),3,200)</f>
        <v>Devoted, Wellcare, Aetna</v>
      </c>
      <c r="G14" s="17">
        <f>SUM(H14:M14)</f>
        <v>19</v>
      </c>
      <c r="H14" s="16" t="n">
        <v>2</v>
      </c>
      <c r="I14" s="16" t="n">
        <v>9</v>
      </c>
      <c r="J14" s="16" t="n">
        <v>2</v>
      </c>
      <c r="K14" s="16" t="n">
        <v>3</v>
      </c>
      <c r="L14" s="16" t="n">
        <v>0</v>
      </c>
      <c r="M14" s="16" t="n">
        <v>3</v>
      </c>
      <c r="N14" s="16">
        <f>IF('By company'!L14&gt;0,1,0)+IF('By company'!M14&gt;0,1,0)+IF('By company'!N14&gt;0,1,0)+IF('By company'!O14&gt;0,1,0)</f>
        <v>3</v>
      </c>
      <c r="O14" s="17">
        <f>SUM('By company'!L14:O14)</f>
        <v>19</v>
      </c>
      <c r="P14" s="15" t="str">
        <f>MID(IF('By company'!L14&gt;0,", Devoted","")&amp;IF('By company'!M14&gt;0,", Wellcare","")&amp;IF('By company'!N14&gt;0,", Highmark","")&amp;IF('By company'!O14&gt;0,", Aetna",""),3,200)</f>
        <v>Devoted, Wellcare, Aetna</v>
      </c>
      <c r="Q14" s="16" t="str">
        <f>IF(AND(N14=E14,O14=G14),"","Changed")</f>
        <v/>
      </c>
      <c r="R14" s="7" t="n"/>
    </row>
    <row r="15">
      <c r="A15" s="15" t="inlineStr">
        <is>
          <t>NJ</t>
        </is>
      </c>
      <c r="B15" s="15" t="inlineStr">
        <is>
          <t>Hunterdon</t>
        </is>
      </c>
      <c r="C15" s="16" t="n">
        <v>9</v>
      </c>
      <c r="D15" s="16" t="n">
        <v>46</v>
      </c>
      <c r="E15" s="16">
        <f>IF('By company'!C15&gt;0,1,0)+IF('By company'!D15&gt;0,1,0)+IF('By company'!E15&gt;0,1,0)+IF('By company'!F15&gt;0,1,0)</f>
        <v>2</v>
      </c>
      <c r="F15" s="15" t="str">
        <f>MID(IF('By company'!C15&gt;0,", Devoted","")&amp;IF('By company'!D15&gt;0,", Wellcare","")&amp;IF('By company'!E15&gt;0,", Highmark","")&amp;IF('By company'!F15&gt;0,", Aetna",""),3,200)</f>
        <v>Wellcare, Aetna</v>
      </c>
      <c r="G15" s="17">
        <f>SUM(H15:M15)</f>
        <v>13</v>
      </c>
      <c r="H15" s="16" t="n">
        <v>2</v>
      </c>
      <c r="I15" s="16" t="n">
        <v>7</v>
      </c>
      <c r="J15" s="16" t="n">
        <v>1</v>
      </c>
      <c r="K15" s="16" t="n">
        <v>0</v>
      </c>
      <c r="L15" s="16" t="n">
        <v>0</v>
      </c>
      <c r="M15" s="16" t="n">
        <v>3</v>
      </c>
      <c r="N15" s="16">
        <f>IF('By company'!L15&gt;0,1,0)+IF('By company'!M15&gt;0,1,0)+IF('By company'!N15&gt;0,1,0)+IF('By company'!O15&gt;0,1,0)</f>
        <v>2</v>
      </c>
      <c r="O15" s="17">
        <f>SUM('By company'!L15:O15)</f>
        <v>13</v>
      </c>
      <c r="P15" s="15" t="str">
        <f>MID(IF('By company'!L15&gt;0,", Devoted","")&amp;IF('By company'!M15&gt;0,", Wellcare","")&amp;IF('By company'!N15&gt;0,", Highmark","")&amp;IF('By company'!O15&gt;0,", Aetna",""),3,200)</f>
        <v>Wellcare, Aetna</v>
      </c>
      <c r="Q15" s="16" t="str">
        <f>IF(AND(N15=E15,O15=G15),"","Changed")</f>
        <v/>
      </c>
      <c r="R15" s="7" t="n"/>
    </row>
    <row r="16">
      <c r="A16" s="15" t="inlineStr">
        <is>
          <t>NJ</t>
        </is>
      </c>
      <c r="B16" s="15" t="inlineStr">
        <is>
          <t>Mercer</t>
        </is>
      </c>
      <c r="C16" s="16" t="n">
        <v>12</v>
      </c>
      <c r="D16" s="16" t="n">
        <v>61</v>
      </c>
      <c r="E16" s="16">
        <f>IF('By company'!C16&gt;0,1,0)+IF('By company'!D16&gt;0,1,0)+IF('By company'!E16&gt;0,1,0)+IF('By company'!F16&gt;0,1,0)</f>
        <v>3</v>
      </c>
      <c r="F16" s="15" t="str">
        <f>MID(IF('By company'!C16&gt;0,", Devoted","")&amp;IF('By company'!D16&gt;0,", Wellcare","")&amp;IF('By company'!E16&gt;0,", Highmark","")&amp;IF('By company'!F16&gt;0,", Aetna",""),3,200)</f>
        <v>Devoted, Wellcare, Aetna</v>
      </c>
      <c r="G16" s="17">
        <f>SUM(H16:M16)</f>
        <v>23</v>
      </c>
      <c r="H16" s="16" t="n">
        <v>2</v>
      </c>
      <c r="I16" s="16" t="n">
        <v>13</v>
      </c>
      <c r="J16" s="16" t="n">
        <v>2</v>
      </c>
      <c r="K16" s="16" t="n">
        <v>3</v>
      </c>
      <c r="L16" s="16" t="n">
        <v>0</v>
      </c>
      <c r="M16" s="16" t="n">
        <v>3</v>
      </c>
      <c r="N16" s="16">
        <f>IF('By company'!L16&gt;0,1,0)+IF('By company'!M16&gt;0,1,0)+IF('By company'!N16&gt;0,1,0)+IF('By company'!O16&gt;0,1,0)</f>
        <v>3</v>
      </c>
      <c r="O16" s="17">
        <f>SUM('By company'!L16:O16)</f>
        <v>23</v>
      </c>
      <c r="P16" s="15" t="str">
        <f>MID(IF('By company'!L16&gt;0,", Devoted","")&amp;IF('By company'!M16&gt;0,", Wellcare","")&amp;IF('By company'!N16&gt;0,", Highmark","")&amp;IF('By company'!O16&gt;0,", Aetna",""),3,200)</f>
        <v>Devoted, Wellcare, Aetna</v>
      </c>
      <c r="Q16" s="16" t="str">
        <f>IF(AND(N16=E16,O16=G16),"","Changed")</f>
        <v/>
      </c>
      <c r="R16" s="7" t="n"/>
    </row>
    <row r="17">
      <c r="A17" s="15" t="inlineStr">
        <is>
          <t>NJ</t>
        </is>
      </c>
      <c r="B17" s="15" t="inlineStr">
        <is>
          <t>Middlesex</t>
        </is>
      </c>
      <c r="C17" s="16" t="n">
        <v>10</v>
      </c>
      <c r="D17" s="16" t="n">
        <v>53</v>
      </c>
      <c r="E17" s="16">
        <f>IF('By company'!C17&gt;0,1,0)+IF('By company'!D17&gt;0,1,0)+IF('By company'!E17&gt;0,1,0)+IF('By company'!F17&gt;0,1,0)</f>
        <v>2</v>
      </c>
      <c r="F17" s="15" t="str">
        <f>MID(IF('By company'!C17&gt;0,", Devoted","")&amp;IF('By company'!D17&gt;0,", Wellcare","")&amp;IF('By company'!E17&gt;0,", Highmark","")&amp;IF('By company'!F17&gt;0,", Aetna",""),3,200)</f>
        <v>Wellcare, Aetna</v>
      </c>
      <c r="G17" s="17">
        <f>SUM(H17:M17)</f>
        <v>14</v>
      </c>
      <c r="H17" s="16" t="n">
        <v>2</v>
      </c>
      <c r="I17" s="16" t="n">
        <v>7</v>
      </c>
      <c r="J17" s="16" t="n">
        <v>2</v>
      </c>
      <c r="K17" s="16" t="n">
        <v>0</v>
      </c>
      <c r="L17" s="16" t="n">
        <v>0</v>
      </c>
      <c r="M17" s="16" t="n">
        <v>3</v>
      </c>
      <c r="N17" s="16">
        <f>IF('By company'!L17&gt;0,1,0)+IF('By company'!M17&gt;0,1,0)+IF('By company'!N17&gt;0,1,0)+IF('By company'!O17&gt;0,1,0)</f>
        <v>2</v>
      </c>
      <c r="O17" s="17">
        <f>SUM('By company'!L17:O17)</f>
        <v>14</v>
      </c>
      <c r="P17" s="15" t="str">
        <f>MID(IF('By company'!L17&gt;0,", Devoted","")&amp;IF('By company'!M17&gt;0,", Wellcare","")&amp;IF('By company'!N17&gt;0,", Highmark","")&amp;IF('By company'!O17&gt;0,", Aetna",""),3,200)</f>
        <v>Wellcare, Aetna</v>
      </c>
      <c r="Q17" s="16" t="str">
        <f>IF(AND(N17=E17,O17=G17),"","Changed")</f>
        <v/>
      </c>
      <c r="R17" s="7" t="n"/>
    </row>
    <row r="18">
      <c r="A18" s="15" t="inlineStr">
        <is>
          <t>NJ</t>
        </is>
      </c>
      <c r="B18" s="15" t="inlineStr">
        <is>
          <t>Monmouth</t>
        </is>
      </c>
      <c r="C18" s="16" t="n">
        <v>10</v>
      </c>
      <c r="D18" s="16" t="n">
        <v>60</v>
      </c>
      <c r="E18" s="16">
        <f>IF('By company'!C18&gt;0,1,0)+IF('By company'!D18&gt;0,1,0)+IF('By company'!E18&gt;0,1,0)+IF('By company'!F18&gt;0,1,0)</f>
        <v>3</v>
      </c>
      <c r="F18" s="15" t="str">
        <f>MID(IF('By company'!C18&gt;0,", Devoted","")&amp;IF('By company'!D18&gt;0,", Wellcare","")&amp;IF('By company'!E18&gt;0,", Highmark","")&amp;IF('By company'!F18&gt;0,", Aetna",""),3,200)</f>
        <v>Devoted, Wellcare, Aetna</v>
      </c>
      <c r="G18" s="17">
        <f>SUM(H18:M18)</f>
        <v>24</v>
      </c>
      <c r="H18" s="16" t="n">
        <v>2</v>
      </c>
      <c r="I18" s="16" t="n">
        <v>14</v>
      </c>
      <c r="J18" s="16" t="n">
        <v>2</v>
      </c>
      <c r="K18" s="16" t="n">
        <v>3</v>
      </c>
      <c r="L18" s="16" t="n">
        <v>0</v>
      </c>
      <c r="M18" s="16" t="n">
        <v>3</v>
      </c>
      <c r="N18" s="16">
        <f>IF('By company'!L18&gt;0,1,0)+IF('By company'!M18&gt;0,1,0)+IF('By company'!N18&gt;0,1,0)+IF('By company'!O18&gt;0,1,0)</f>
        <v>3</v>
      </c>
      <c r="O18" s="17">
        <f>SUM('By company'!L18:O18)</f>
        <v>24</v>
      </c>
      <c r="P18" s="15" t="str">
        <f>MID(IF('By company'!L18&gt;0,", Devoted","")&amp;IF('By company'!M18&gt;0,", Wellcare","")&amp;IF('By company'!N18&gt;0,", Highmark","")&amp;IF('By company'!O18&gt;0,", Aetna",""),3,200)</f>
        <v>Devoted, Wellcare, Aetna</v>
      </c>
      <c r="Q18" s="16" t="str">
        <f>IF(AND(N18=E18,O18=G18),"","Changed")</f>
        <v/>
      </c>
      <c r="R18" s="7" t="n"/>
    </row>
    <row r="19">
      <c r="A19" s="15" t="inlineStr">
        <is>
          <t>NJ</t>
        </is>
      </c>
      <c r="B19" s="15" t="inlineStr">
        <is>
          <t>Morris</t>
        </is>
      </c>
      <c r="C19" s="16" t="n">
        <v>10</v>
      </c>
      <c r="D19" s="16" t="n">
        <v>61</v>
      </c>
      <c r="E19" s="16">
        <f>IF('By company'!C19&gt;0,1,0)+IF('By company'!D19&gt;0,1,0)+IF('By company'!E19&gt;0,1,0)+IF('By company'!F19&gt;0,1,0)</f>
        <v>3</v>
      </c>
      <c r="F19" s="15" t="str">
        <f>MID(IF('By company'!C19&gt;0,", Devoted","")&amp;IF('By company'!D19&gt;0,", Wellcare","")&amp;IF('By company'!E19&gt;0,", Highmark","")&amp;IF('By company'!F19&gt;0,", Aetna",""),3,200)</f>
        <v>Devoted, Wellcare, Aetna</v>
      </c>
      <c r="G19" s="17">
        <f>SUM(H19:M19)</f>
        <v>23</v>
      </c>
      <c r="H19" s="16" t="n">
        <v>2</v>
      </c>
      <c r="I19" s="16" t="n">
        <v>13</v>
      </c>
      <c r="J19" s="16" t="n">
        <v>2</v>
      </c>
      <c r="K19" s="16" t="n">
        <v>3</v>
      </c>
      <c r="L19" s="16" t="n">
        <v>0</v>
      </c>
      <c r="M19" s="16" t="n">
        <v>3</v>
      </c>
      <c r="N19" s="16">
        <f>IF('By company'!L19&gt;0,1,0)+IF('By company'!M19&gt;0,1,0)+IF('By company'!N19&gt;0,1,0)+IF('By company'!O19&gt;0,1,0)</f>
        <v>3</v>
      </c>
      <c r="O19" s="17">
        <f>SUM('By company'!L19:O19)</f>
        <v>23</v>
      </c>
      <c r="P19" s="15" t="str">
        <f>MID(IF('By company'!L19&gt;0,", Devoted","")&amp;IF('By company'!M19&gt;0,", Wellcare","")&amp;IF('By company'!N19&gt;0,", Highmark","")&amp;IF('By company'!O19&gt;0,", Aetna",""),3,200)</f>
        <v>Devoted, Wellcare, Aetna</v>
      </c>
      <c r="Q19" s="16" t="str">
        <f>IF(AND(N19=E19,O19=G19),"","Changed")</f>
        <v/>
      </c>
      <c r="R19" s="7" t="n"/>
    </row>
    <row r="20">
      <c r="A20" s="15" t="inlineStr">
        <is>
          <t>NJ</t>
        </is>
      </c>
      <c r="B20" s="15" t="inlineStr">
        <is>
          <t>Ocean</t>
        </is>
      </c>
      <c r="C20" s="16" t="n">
        <v>11</v>
      </c>
      <c r="D20" s="16" t="n">
        <v>54</v>
      </c>
      <c r="E20" s="16">
        <f>IF('By company'!C20&gt;0,1,0)+IF('By company'!D20&gt;0,1,0)+IF('By company'!E20&gt;0,1,0)+IF('By company'!F20&gt;0,1,0)</f>
        <v>3</v>
      </c>
      <c r="F20" s="15" t="str">
        <f>MID(IF('By company'!C20&gt;0,", Devoted","")&amp;IF('By company'!D20&gt;0,", Wellcare","")&amp;IF('By company'!E20&gt;0,", Highmark","")&amp;IF('By company'!F20&gt;0,", Aetna",""),3,200)</f>
        <v>Devoted, Wellcare, Aetna</v>
      </c>
      <c r="G20" s="17">
        <f>SUM(H20:M20)</f>
        <v>22</v>
      </c>
      <c r="H20" s="16" t="n">
        <v>2</v>
      </c>
      <c r="I20" s="16" t="n">
        <v>12</v>
      </c>
      <c r="J20" s="16" t="n">
        <v>2</v>
      </c>
      <c r="K20" s="16" t="n">
        <v>3</v>
      </c>
      <c r="L20" s="16" t="n">
        <v>0</v>
      </c>
      <c r="M20" s="16" t="n">
        <v>3</v>
      </c>
      <c r="N20" s="16">
        <f>IF('By company'!L20&gt;0,1,0)+IF('By company'!M20&gt;0,1,0)+IF('By company'!N20&gt;0,1,0)+IF('By company'!O20&gt;0,1,0)</f>
        <v>3</v>
      </c>
      <c r="O20" s="17">
        <f>SUM('By company'!L20:O20)</f>
        <v>22</v>
      </c>
      <c r="P20" s="15" t="str">
        <f>MID(IF('By company'!L20&gt;0,", Devoted","")&amp;IF('By company'!M20&gt;0,", Wellcare","")&amp;IF('By company'!N20&gt;0,", Highmark","")&amp;IF('By company'!O20&gt;0,", Aetna",""),3,200)</f>
        <v>Devoted, Wellcare, Aetna</v>
      </c>
      <c r="Q20" s="16" t="str">
        <f>IF(AND(N20=E20,O20=G20),"","Changed")</f>
        <v/>
      </c>
      <c r="R20" s="7" t="n"/>
    </row>
    <row r="21">
      <c r="A21" s="15" t="inlineStr">
        <is>
          <t>NJ</t>
        </is>
      </c>
      <c r="B21" s="15" t="inlineStr">
        <is>
          <t>Passaic</t>
        </is>
      </c>
      <c r="C21" s="16" t="n">
        <v>9</v>
      </c>
      <c r="D21" s="16" t="n">
        <v>57</v>
      </c>
      <c r="E21" s="16">
        <f>IF('By company'!C21&gt;0,1,0)+IF('By company'!D21&gt;0,1,0)+IF('By company'!E21&gt;0,1,0)+IF('By company'!F21&gt;0,1,0)</f>
        <v>2</v>
      </c>
      <c r="F21" s="15" t="str">
        <f>MID(IF('By company'!C21&gt;0,", Devoted","")&amp;IF('By company'!D21&gt;0,", Wellcare","")&amp;IF('By company'!E21&gt;0,", Highmark","")&amp;IF('By company'!F21&gt;0,", Aetna",""),3,200)</f>
        <v>Wellcare, Aetna</v>
      </c>
      <c r="G21" s="17">
        <f>SUM(H21:M21)</f>
        <v>17</v>
      </c>
      <c r="H21" s="16" t="n">
        <v>2</v>
      </c>
      <c r="I21" s="16" t="n">
        <v>10</v>
      </c>
      <c r="J21" s="16" t="n">
        <v>2</v>
      </c>
      <c r="K21" s="16" t="n">
        <v>0</v>
      </c>
      <c r="L21" s="16" t="n">
        <v>0</v>
      </c>
      <c r="M21" s="16" t="n">
        <v>3</v>
      </c>
      <c r="N21" s="16">
        <f>IF('By company'!L21&gt;0,1,0)+IF('By company'!M21&gt;0,1,0)+IF('By company'!N21&gt;0,1,0)+IF('By company'!O21&gt;0,1,0)</f>
        <v>2</v>
      </c>
      <c r="O21" s="17">
        <f>SUM('By company'!L21:O21)</f>
        <v>17</v>
      </c>
      <c r="P21" s="15" t="str">
        <f>MID(IF('By company'!L21&gt;0,", Devoted","")&amp;IF('By company'!M21&gt;0,", Wellcare","")&amp;IF('By company'!N21&gt;0,", Highmark","")&amp;IF('By company'!O21&gt;0,", Aetna",""),3,200)</f>
        <v>Wellcare, Aetna</v>
      </c>
      <c r="Q21" s="16" t="str">
        <f>IF(AND(N21=E21,O21=G21),"","Changed")</f>
        <v/>
      </c>
      <c r="R21" s="7" t="n"/>
    </row>
    <row r="22">
      <c r="A22" s="15" t="inlineStr">
        <is>
          <t>NJ</t>
        </is>
      </c>
      <c r="B22" s="15" t="inlineStr">
        <is>
          <t>Salem</t>
        </is>
      </c>
      <c r="C22" s="16" t="n">
        <v>10</v>
      </c>
      <c r="D22" s="16" t="n">
        <v>52</v>
      </c>
      <c r="E22" s="16">
        <f>IF('By company'!C22&gt;0,1,0)+IF('By company'!D22&gt;0,1,0)+IF('By company'!E22&gt;0,1,0)+IF('By company'!F22&gt;0,1,0)</f>
        <v>3</v>
      </c>
      <c r="F22" s="15" t="str">
        <f>MID(IF('By company'!C22&gt;0,", Devoted","")&amp;IF('By company'!D22&gt;0,", Wellcare","")&amp;IF('By company'!E22&gt;0,", Highmark","")&amp;IF('By company'!F22&gt;0,", Aetna",""),3,200)</f>
        <v>Devoted, Wellcare, Aetna</v>
      </c>
      <c r="G22" s="17">
        <f>SUM(H22:M22)</f>
        <v>18</v>
      </c>
      <c r="H22" s="16" t="n">
        <v>2</v>
      </c>
      <c r="I22" s="16" t="n">
        <v>8</v>
      </c>
      <c r="J22" s="16" t="n">
        <v>2</v>
      </c>
      <c r="K22" s="16" t="n">
        <v>3</v>
      </c>
      <c r="L22" s="16" t="n">
        <v>0</v>
      </c>
      <c r="M22" s="16" t="n">
        <v>3</v>
      </c>
      <c r="N22" s="16">
        <f>IF('By company'!L22&gt;0,1,0)+IF('By company'!M22&gt;0,1,0)+IF('By company'!N22&gt;0,1,0)+IF('By company'!O22&gt;0,1,0)</f>
        <v>3</v>
      </c>
      <c r="O22" s="17">
        <f>SUM('By company'!L22:O22)</f>
        <v>18</v>
      </c>
      <c r="P22" s="15" t="str">
        <f>MID(IF('By company'!L22&gt;0,", Devoted","")&amp;IF('By company'!M22&gt;0,", Wellcare","")&amp;IF('By company'!N22&gt;0,", Highmark","")&amp;IF('By company'!O22&gt;0,", Aetna",""),3,200)</f>
        <v>Devoted, Wellcare, Aetna</v>
      </c>
      <c r="Q22" s="16" t="str">
        <f>IF(AND(N22=E22,O22=G22),"","Changed")</f>
        <v/>
      </c>
      <c r="R22" s="7" t="n"/>
    </row>
    <row r="23">
      <c r="A23" s="15" t="inlineStr">
        <is>
          <t>NJ</t>
        </is>
      </c>
      <c r="B23" s="15" t="inlineStr">
        <is>
          <t>Somerset</t>
        </is>
      </c>
      <c r="C23" s="16" t="n">
        <v>10</v>
      </c>
      <c r="D23" s="16" t="n">
        <v>59</v>
      </c>
      <c r="E23" s="16">
        <f>IF('By company'!C23&gt;0,1,0)+IF('By company'!D23&gt;0,1,0)+IF('By company'!E23&gt;0,1,0)+IF('By company'!F23&gt;0,1,0)</f>
        <v>3</v>
      </c>
      <c r="F23" s="15" t="str">
        <f>MID(IF('By company'!C23&gt;0,", Devoted","")&amp;IF('By company'!D23&gt;0,", Wellcare","")&amp;IF('By company'!E23&gt;0,", Highmark","")&amp;IF('By company'!F23&gt;0,", Aetna",""),3,200)</f>
        <v>Devoted, Wellcare, Aetna</v>
      </c>
      <c r="G23" s="17">
        <f>SUM(H23:M23)</f>
        <v>22</v>
      </c>
      <c r="H23" s="16" t="n">
        <v>2</v>
      </c>
      <c r="I23" s="16" t="n">
        <v>12</v>
      </c>
      <c r="J23" s="16" t="n">
        <v>2</v>
      </c>
      <c r="K23" s="16" t="n">
        <v>3</v>
      </c>
      <c r="L23" s="16" t="n">
        <v>0</v>
      </c>
      <c r="M23" s="16" t="n">
        <v>3</v>
      </c>
      <c r="N23" s="16">
        <f>IF('By company'!L23&gt;0,1,0)+IF('By company'!M23&gt;0,1,0)+IF('By company'!N23&gt;0,1,0)+IF('By company'!O23&gt;0,1,0)</f>
        <v>3</v>
      </c>
      <c r="O23" s="17">
        <f>SUM('By company'!L23:O23)</f>
        <v>22</v>
      </c>
      <c r="P23" s="15" t="str">
        <f>MID(IF('By company'!L23&gt;0,", Devoted","")&amp;IF('By company'!M23&gt;0,", Wellcare","")&amp;IF('By company'!N23&gt;0,", Highmark","")&amp;IF('By company'!O23&gt;0,", Aetna",""),3,200)</f>
        <v>Devoted, Wellcare, Aetna</v>
      </c>
      <c r="Q23" s="16" t="str">
        <f>IF(AND(N23=E23,O23=G23),"","Changed")</f>
        <v/>
      </c>
      <c r="R23" s="7" t="n"/>
    </row>
    <row r="24">
      <c r="A24" s="15" t="inlineStr">
        <is>
          <t>NJ</t>
        </is>
      </c>
      <c r="B24" s="15" t="inlineStr">
        <is>
          <t>Sussex</t>
        </is>
      </c>
      <c r="C24" s="16" t="n">
        <v>9</v>
      </c>
      <c r="D24" s="16" t="n">
        <v>50</v>
      </c>
      <c r="E24" s="16">
        <f>IF('By company'!C24&gt;0,1,0)+IF('By company'!D24&gt;0,1,0)+IF('By company'!E24&gt;0,1,0)+IF('By company'!F24&gt;0,1,0)</f>
        <v>3</v>
      </c>
      <c r="F24" s="15" t="str">
        <f>MID(IF('By company'!C24&gt;0,", Devoted","")&amp;IF('By company'!D24&gt;0,", Wellcare","")&amp;IF('By company'!E24&gt;0,", Highmark","")&amp;IF('By company'!F24&gt;0,", Aetna",""),3,200)</f>
        <v>Devoted, Wellcare, Aetna</v>
      </c>
      <c r="G24" s="17">
        <f>SUM(H24:M24)</f>
        <v>22</v>
      </c>
      <c r="H24" s="16" t="n">
        <v>2</v>
      </c>
      <c r="I24" s="16" t="n">
        <v>12</v>
      </c>
      <c r="J24" s="16" t="n">
        <v>2</v>
      </c>
      <c r="K24" s="16" t="n">
        <v>3</v>
      </c>
      <c r="L24" s="16" t="n">
        <v>0</v>
      </c>
      <c r="M24" s="16" t="n">
        <v>3</v>
      </c>
      <c r="N24" s="16">
        <f>IF('By company'!L24&gt;0,1,0)+IF('By company'!M24&gt;0,1,0)+IF('By company'!N24&gt;0,1,0)+IF('By company'!O24&gt;0,1,0)</f>
        <v>3</v>
      </c>
      <c r="O24" s="17">
        <f>SUM('By company'!L24:O24)</f>
        <v>22</v>
      </c>
      <c r="P24" s="15" t="str">
        <f>MID(IF('By company'!L24&gt;0,", Devoted","")&amp;IF('By company'!M24&gt;0,", Wellcare","")&amp;IF('By company'!N24&gt;0,", Highmark","")&amp;IF('By company'!O24&gt;0,", Aetna",""),3,200)</f>
        <v>Devoted, Wellcare, Aetna</v>
      </c>
      <c r="Q24" s="16" t="str">
        <f>IF(AND(N24=E24,O24=G24),"","Changed")</f>
        <v/>
      </c>
      <c r="R24" s="7" t="n"/>
    </row>
    <row r="25">
      <c r="A25" s="15" t="inlineStr">
        <is>
          <t>NJ</t>
        </is>
      </c>
      <c r="B25" s="15" t="inlineStr">
        <is>
          <t>Union</t>
        </is>
      </c>
      <c r="C25" s="16" t="n">
        <v>10</v>
      </c>
      <c r="D25" s="16" t="n">
        <v>63</v>
      </c>
      <c r="E25" s="16">
        <f>IF('By company'!C25&gt;0,1,0)+IF('By company'!D25&gt;0,1,0)+IF('By company'!E25&gt;0,1,0)+IF('By company'!F25&gt;0,1,0)</f>
        <v>3</v>
      </c>
      <c r="F25" s="15" t="str">
        <f>MID(IF('By company'!C25&gt;0,", Devoted","")&amp;IF('By company'!D25&gt;0,", Wellcare","")&amp;IF('By company'!E25&gt;0,", Highmark","")&amp;IF('By company'!F25&gt;0,", Aetna",""),3,200)</f>
        <v>Devoted, Wellcare, Aetna</v>
      </c>
      <c r="G25" s="17">
        <f>SUM(H25:M25)</f>
        <v>23</v>
      </c>
      <c r="H25" s="16" t="n">
        <v>2</v>
      </c>
      <c r="I25" s="16" t="n">
        <v>13</v>
      </c>
      <c r="J25" s="16" t="n">
        <v>2</v>
      </c>
      <c r="K25" s="16" t="n">
        <v>3</v>
      </c>
      <c r="L25" s="16" t="n">
        <v>0</v>
      </c>
      <c r="M25" s="16" t="n">
        <v>3</v>
      </c>
      <c r="N25" s="16">
        <f>IF('By company'!L25&gt;0,1,0)+IF('By company'!M25&gt;0,1,0)+IF('By company'!N25&gt;0,1,0)+IF('By company'!O25&gt;0,1,0)</f>
        <v>3</v>
      </c>
      <c r="O25" s="17">
        <f>SUM('By company'!L25:O25)</f>
        <v>23</v>
      </c>
      <c r="P25" s="15" t="str">
        <f>MID(IF('By company'!L25&gt;0,", Devoted","")&amp;IF('By company'!M25&gt;0,", Wellcare","")&amp;IF('By company'!N25&gt;0,", Highmark","")&amp;IF('By company'!O25&gt;0,", Aetna",""),3,200)</f>
        <v>Devoted, Wellcare, Aetna</v>
      </c>
      <c r="Q25" s="16" t="str">
        <f>IF(AND(N25=E25,O25=G25),"","Changed")</f>
        <v/>
      </c>
      <c r="R25" s="7" t="n"/>
    </row>
    <row r="26">
      <c r="A26" s="15" t="inlineStr">
        <is>
          <t>NJ</t>
        </is>
      </c>
      <c r="B26" s="15" t="inlineStr">
        <is>
          <t>Warren</t>
        </is>
      </c>
      <c r="C26" s="16" t="n">
        <v>9</v>
      </c>
      <c r="D26" s="16" t="n">
        <v>51</v>
      </c>
      <c r="E26" s="16">
        <f>IF('By company'!C26&gt;0,1,0)+IF('By company'!D26&gt;0,1,0)+IF('By company'!E26&gt;0,1,0)+IF('By company'!F26&gt;0,1,0)</f>
        <v>3</v>
      </c>
      <c r="F26" s="15" t="str">
        <f>MID(IF('By company'!C26&gt;0,", Devoted","")&amp;IF('By company'!D26&gt;0,", Wellcare","")&amp;IF('By company'!E26&gt;0,", Highmark","")&amp;IF('By company'!F26&gt;0,", Aetna",""),3,200)</f>
        <v>Devoted, Wellcare, Aetna</v>
      </c>
      <c r="G26" s="17">
        <f>SUM(H26:M26)</f>
        <v>22</v>
      </c>
      <c r="H26" s="16" t="n">
        <v>2</v>
      </c>
      <c r="I26" s="16" t="n">
        <v>12</v>
      </c>
      <c r="J26" s="16" t="n">
        <v>2</v>
      </c>
      <c r="K26" s="16" t="n">
        <v>3</v>
      </c>
      <c r="L26" s="16" t="n">
        <v>0</v>
      </c>
      <c r="M26" s="16" t="n">
        <v>3</v>
      </c>
      <c r="N26" s="16">
        <f>IF('By company'!L26&gt;0,1,0)+IF('By company'!M26&gt;0,1,0)+IF('By company'!N26&gt;0,1,0)+IF('By company'!O26&gt;0,1,0)</f>
        <v>3</v>
      </c>
      <c r="O26" s="17">
        <f>SUM('By company'!L26:O26)</f>
        <v>22</v>
      </c>
      <c r="P26" s="15" t="str">
        <f>MID(IF('By company'!L26&gt;0,", Devoted","")&amp;IF('By company'!M26&gt;0,", Wellcare","")&amp;IF('By company'!N26&gt;0,", Highmark","")&amp;IF('By company'!O26&gt;0,", Aetna",""),3,200)</f>
        <v>Devoted, Wellcare, Aetna</v>
      </c>
      <c r="Q26" s="16" t="str">
        <f>IF(AND(N26=E26,O26=G26),"","Changed")</f>
        <v/>
      </c>
      <c r="R26" s="7" t="n"/>
    </row>
    <row r="27">
      <c r="A27" s="15" t="inlineStr">
        <is>
          <t>PA</t>
        </is>
      </c>
      <c r="B27" s="15" t="inlineStr">
        <is>
          <t>Adams</t>
        </is>
      </c>
      <c r="C27" s="16" t="n">
        <v>12</v>
      </c>
      <c r="D27" s="16" t="n">
        <v>98</v>
      </c>
      <c r="E27" s="16">
        <f>IF('By company'!C27&gt;0,1,0)+IF('By company'!D27&gt;0,1,0)+IF('By company'!E27&gt;0,1,0)+IF('By company'!F27&gt;0,1,0)</f>
        <v>4</v>
      </c>
      <c r="F27" s="15" t="str">
        <f>MID(IF('By company'!C27&gt;0,", Devoted","")&amp;IF('By company'!D27&gt;0,", Wellcare","")&amp;IF('By company'!E27&gt;0,", Highmark","")&amp;IF('By company'!F27&gt;0,", Aetna",""),3,200)</f>
        <v>Devoted, Wellcare, Highmark, Aetna</v>
      </c>
      <c r="G27" s="17">
        <f>SUM(H27:M27)</f>
        <v>38</v>
      </c>
      <c r="H27" s="16" t="n">
        <v>3</v>
      </c>
      <c r="I27" s="16" t="n">
        <v>21</v>
      </c>
      <c r="J27" s="16" t="n">
        <v>7</v>
      </c>
      <c r="K27" s="16" t="n">
        <v>4</v>
      </c>
      <c r="L27" s="16" t="n">
        <v>1</v>
      </c>
      <c r="M27" s="16" t="n">
        <v>2</v>
      </c>
      <c r="N27" s="16">
        <f>IF('By company'!L27&gt;0,1,0)+IF('By company'!M27&gt;0,1,0)+IF('By company'!N27&gt;0,1,0)+IF('By company'!O27&gt;0,1,0)</f>
        <v>4</v>
      </c>
      <c r="O27" s="17">
        <f>SUM('By company'!L27:O27)</f>
        <v>38</v>
      </c>
      <c r="P27" s="15" t="str">
        <f>MID(IF('By company'!L27&gt;0,", Devoted","")&amp;IF('By company'!M27&gt;0,", Wellcare","")&amp;IF('By company'!N27&gt;0,", Highmark","")&amp;IF('By company'!O27&gt;0,", Aetna",""),3,200)</f>
        <v>Devoted, Wellcare, Highmark, Aetna</v>
      </c>
      <c r="Q27" s="16" t="str">
        <f>IF(AND(N27=E27,O27=G27),"","Changed")</f>
        <v/>
      </c>
      <c r="R27" s="7" t="n"/>
    </row>
    <row r="28">
      <c r="A28" s="15" t="inlineStr">
        <is>
          <t>PA</t>
        </is>
      </c>
      <c r="B28" s="15" t="inlineStr">
        <is>
          <t>Allegheny</t>
        </is>
      </c>
      <c r="C28" s="16" t="n">
        <v>14</v>
      </c>
      <c r="D28" s="16" t="n">
        <v>103</v>
      </c>
      <c r="E28" s="16">
        <f>IF('By company'!C28&gt;0,1,0)+IF('By company'!D28&gt;0,1,0)+IF('By company'!E28&gt;0,1,0)+IF('By company'!F28&gt;0,1,0)</f>
        <v>4</v>
      </c>
      <c r="F28" s="15" t="str">
        <f>MID(IF('By company'!C28&gt;0,", Devoted","")&amp;IF('By company'!D28&gt;0,", Wellcare","")&amp;IF('By company'!E28&gt;0,", Highmark","")&amp;IF('By company'!F28&gt;0,", Aetna",""),3,200)</f>
        <v>Devoted, Wellcare, Highmark, Aetna</v>
      </c>
      <c r="G28" s="17">
        <f>SUM(H28:M28)</f>
        <v>42</v>
      </c>
      <c r="H28" s="16" t="n">
        <v>3</v>
      </c>
      <c r="I28" s="16" t="n">
        <v>23</v>
      </c>
      <c r="J28" s="16" t="n">
        <v>8</v>
      </c>
      <c r="K28" s="16" t="n">
        <v>5</v>
      </c>
      <c r="L28" s="16" t="n">
        <v>1</v>
      </c>
      <c r="M28" s="16" t="n">
        <v>2</v>
      </c>
      <c r="N28" s="16">
        <f>IF('By company'!L28&gt;0,1,0)+IF('By company'!M28&gt;0,1,0)+IF('By company'!N28&gt;0,1,0)+IF('By company'!O28&gt;0,1,0)</f>
        <v>4</v>
      </c>
      <c r="O28" s="17">
        <f>SUM('By company'!L28:O28)</f>
        <v>42</v>
      </c>
      <c r="P28" s="15" t="str">
        <f>MID(IF('By company'!L28&gt;0,", Devoted","")&amp;IF('By company'!M28&gt;0,", Wellcare","")&amp;IF('By company'!N28&gt;0,", Highmark","")&amp;IF('By company'!O28&gt;0,", Aetna",""),3,200)</f>
        <v>Devoted, Wellcare, Highmark, Aetna</v>
      </c>
      <c r="Q28" s="16" t="str">
        <f>IF(AND(N28=E28,O28=G28),"","Changed")</f>
        <v/>
      </c>
      <c r="R28" s="7" t="n"/>
    </row>
    <row r="29">
      <c r="A29" s="15" t="inlineStr">
        <is>
          <t>PA</t>
        </is>
      </c>
      <c r="B29" s="15" t="inlineStr">
        <is>
          <t>Armstrong</t>
        </is>
      </c>
      <c r="C29" s="16" t="n">
        <v>14</v>
      </c>
      <c r="D29" s="16" t="n">
        <v>100</v>
      </c>
      <c r="E29" s="16">
        <f>IF('By company'!C29&gt;0,1,0)+IF('By company'!D29&gt;0,1,0)+IF('By company'!E29&gt;0,1,0)+IF('By company'!F29&gt;0,1,0)</f>
        <v>4</v>
      </c>
      <c r="F29" s="15" t="str">
        <f>MID(IF('By company'!C29&gt;0,", Devoted","")&amp;IF('By company'!D29&gt;0,", Wellcare","")&amp;IF('By company'!E29&gt;0,", Highmark","")&amp;IF('By company'!F29&gt;0,", Aetna",""),3,200)</f>
        <v>Devoted, Wellcare, Highmark, Aetna</v>
      </c>
      <c r="G29" s="17">
        <f>SUM(H29:M29)</f>
        <v>41</v>
      </c>
      <c r="H29" s="16" t="n">
        <v>3</v>
      </c>
      <c r="I29" s="16" t="n">
        <v>22</v>
      </c>
      <c r="J29" s="16" t="n">
        <v>8</v>
      </c>
      <c r="K29" s="16" t="n">
        <v>5</v>
      </c>
      <c r="L29" s="16" t="n">
        <v>1</v>
      </c>
      <c r="M29" s="16" t="n">
        <v>2</v>
      </c>
      <c r="N29" s="16">
        <f>IF('By company'!L29&gt;0,1,0)+IF('By company'!M29&gt;0,1,0)+IF('By company'!N29&gt;0,1,0)+IF('By company'!O29&gt;0,1,0)</f>
        <v>4</v>
      </c>
      <c r="O29" s="17">
        <f>SUM('By company'!L29:O29)</f>
        <v>41</v>
      </c>
      <c r="P29" s="15" t="str">
        <f>MID(IF('By company'!L29&gt;0,", Devoted","")&amp;IF('By company'!M29&gt;0,", Wellcare","")&amp;IF('By company'!N29&gt;0,", Highmark","")&amp;IF('By company'!O29&gt;0,", Aetna",""),3,200)</f>
        <v>Devoted, Wellcare, Highmark, Aetna</v>
      </c>
      <c r="Q29" s="16" t="str">
        <f>IF(AND(N29=E29,O29=G29),"","Changed")</f>
        <v/>
      </c>
      <c r="R29" s="7" t="n"/>
    </row>
    <row r="30">
      <c r="A30" s="15" t="inlineStr">
        <is>
          <t>PA</t>
        </is>
      </c>
      <c r="B30" s="15" t="inlineStr">
        <is>
          <t>Beaver</t>
        </is>
      </c>
      <c r="C30" s="16" t="n">
        <v>14</v>
      </c>
      <c r="D30" s="16" t="n">
        <v>100</v>
      </c>
      <c r="E30" s="16">
        <f>IF('By company'!C30&gt;0,1,0)+IF('By company'!D30&gt;0,1,0)+IF('By company'!E30&gt;0,1,0)+IF('By company'!F30&gt;0,1,0)</f>
        <v>4</v>
      </c>
      <c r="F30" s="15" t="str">
        <f>MID(IF('By company'!C30&gt;0,", Devoted","")&amp;IF('By company'!D30&gt;0,", Wellcare","")&amp;IF('By company'!E30&gt;0,", Highmark","")&amp;IF('By company'!F30&gt;0,", Aetna",""),3,200)</f>
        <v>Devoted, Wellcare, Highmark, Aetna</v>
      </c>
      <c r="G30" s="17">
        <f>SUM(H30:M30)</f>
        <v>42</v>
      </c>
      <c r="H30" s="16" t="n">
        <v>3</v>
      </c>
      <c r="I30" s="16" t="n">
        <v>23</v>
      </c>
      <c r="J30" s="16" t="n">
        <v>8</v>
      </c>
      <c r="K30" s="16" t="n">
        <v>5</v>
      </c>
      <c r="L30" s="16" t="n">
        <v>1</v>
      </c>
      <c r="M30" s="16" t="n">
        <v>2</v>
      </c>
      <c r="N30" s="16">
        <f>IF('By company'!L30&gt;0,1,0)+IF('By company'!M30&gt;0,1,0)+IF('By company'!N30&gt;0,1,0)+IF('By company'!O30&gt;0,1,0)</f>
        <v>4</v>
      </c>
      <c r="O30" s="17">
        <f>SUM('By company'!L30:O30)</f>
        <v>42</v>
      </c>
      <c r="P30" s="15" t="str">
        <f>MID(IF('By company'!L30&gt;0,", Devoted","")&amp;IF('By company'!M30&gt;0,", Wellcare","")&amp;IF('By company'!N30&gt;0,", Highmark","")&amp;IF('By company'!O30&gt;0,", Aetna",""),3,200)</f>
        <v>Devoted, Wellcare, Highmark, Aetna</v>
      </c>
      <c r="Q30" s="16" t="str">
        <f>IF(AND(N30=E30,O30=G30),"","Changed")</f>
        <v/>
      </c>
      <c r="R30" s="7" t="n"/>
    </row>
    <row r="31">
      <c r="A31" s="15" t="inlineStr">
        <is>
          <t>PA</t>
        </is>
      </c>
      <c r="B31" s="15" t="inlineStr">
        <is>
          <t>Bedford</t>
        </is>
      </c>
      <c r="C31" s="16" t="n">
        <v>13</v>
      </c>
      <c r="D31" s="16" t="n">
        <v>86</v>
      </c>
      <c r="E31" s="16">
        <f>IF('By company'!C31&gt;0,1,0)+IF('By company'!D31&gt;0,1,0)+IF('By company'!E31&gt;0,1,0)+IF('By company'!F31&gt;0,1,0)</f>
        <v>4</v>
      </c>
      <c r="F31" s="15" t="str">
        <f>MID(IF('By company'!C31&gt;0,", Devoted","")&amp;IF('By company'!D31&gt;0,", Wellcare","")&amp;IF('By company'!E31&gt;0,", Highmark","")&amp;IF('By company'!F31&gt;0,", Aetna",""),3,200)</f>
        <v>Devoted, Wellcare, Highmark, Aetna</v>
      </c>
      <c r="G31" s="17">
        <f>SUM(H31:M31)</f>
        <v>36</v>
      </c>
      <c r="H31" s="16" t="n">
        <v>3</v>
      </c>
      <c r="I31" s="16" t="n">
        <v>19</v>
      </c>
      <c r="J31" s="16" t="n">
        <v>8</v>
      </c>
      <c r="K31" s="16" t="n">
        <v>3</v>
      </c>
      <c r="L31" s="16" t="n">
        <v>1</v>
      </c>
      <c r="M31" s="16" t="n">
        <v>2</v>
      </c>
      <c r="N31" s="16">
        <f>IF('By company'!L31&gt;0,1,0)+IF('By company'!M31&gt;0,1,0)+IF('By company'!N31&gt;0,1,0)+IF('By company'!O31&gt;0,1,0)</f>
        <v>4</v>
      </c>
      <c r="O31" s="17">
        <f>SUM('By company'!L31:O31)</f>
        <v>36</v>
      </c>
      <c r="P31" s="15" t="str">
        <f>MID(IF('By company'!L31&gt;0,", Devoted","")&amp;IF('By company'!M31&gt;0,", Wellcare","")&amp;IF('By company'!N31&gt;0,", Highmark","")&amp;IF('By company'!O31&gt;0,", Aetna",""),3,200)</f>
        <v>Devoted, Wellcare, Highmark, Aetna</v>
      </c>
      <c r="Q31" s="16" t="str">
        <f>IF(AND(N31=E31,O31=G31),"","Changed")</f>
        <v/>
      </c>
      <c r="R31" s="7" t="n"/>
    </row>
    <row r="32">
      <c r="A32" s="15" t="inlineStr">
        <is>
          <t>PA</t>
        </is>
      </c>
      <c r="B32" s="15" t="inlineStr">
        <is>
          <t>Berks</t>
        </is>
      </c>
      <c r="C32" s="16" t="n">
        <v>13</v>
      </c>
      <c r="D32" s="16" t="n">
        <v>114</v>
      </c>
      <c r="E32" s="16">
        <f>IF('By company'!C32&gt;0,1,0)+IF('By company'!D32&gt;0,1,0)+IF('By company'!E32&gt;0,1,0)+IF('By company'!F32&gt;0,1,0)</f>
        <v>4</v>
      </c>
      <c r="F32" s="15" t="str">
        <f>MID(IF('By company'!C32&gt;0,", Devoted","")&amp;IF('By company'!D32&gt;0,", Wellcare","")&amp;IF('By company'!E32&gt;0,", Highmark","")&amp;IF('By company'!F32&gt;0,", Aetna",""),3,200)</f>
        <v>Devoted, Wellcare, Highmark, Aetna</v>
      </c>
      <c r="G32" s="17">
        <f>SUM(H32:M32)</f>
        <v>39</v>
      </c>
      <c r="H32" s="16" t="n">
        <v>3</v>
      </c>
      <c r="I32" s="16" t="n">
        <v>21</v>
      </c>
      <c r="J32" s="16" t="n">
        <v>8</v>
      </c>
      <c r="K32" s="16" t="n">
        <v>4</v>
      </c>
      <c r="L32" s="16" t="n">
        <v>1</v>
      </c>
      <c r="M32" s="16" t="n">
        <v>2</v>
      </c>
      <c r="N32" s="16">
        <f>IF('By company'!L32&gt;0,1,0)+IF('By company'!M32&gt;0,1,0)+IF('By company'!N32&gt;0,1,0)+IF('By company'!O32&gt;0,1,0)</f>
        <v>4</v>
      </c>
      <c r="O32" s="17">
        <f>SUM('By company'!L32:O32)</f>
        <v>39</v>
      </c>
      <c r="P32" s="15" t="str">
        <f>MID(IF('By company'!L32&gt;0,", Devoted","")&amp;IF('By company'!M32&gt;0,", Wellcare","")&amp;IF('By company'!N32&gt;0,", Highmark","")&amp;IF('By company'!O32&gt;0,", Aetna",""),3,200)</f>
        <v>Devoted, Wellcare, Highmark, Aetna</v>
      </c>
      <c r="Q32" s="16" t="str">
        <f>IF(AND(N32=E32,O32=G32),"","Changed")</f>
        <v/>
      </c>
      <c r="R32" s="7" t="n"/>
    </row>
    <row r="33">
      <c r="A33" s="15" t="inlineStr">
        <is>
          <t>PA</t>
        </is>
      </c>
      <c r="B33" s="15" t="inlineStr">
        <is>
          <t>Blair</t>
        </is>
      </c>
      <c r="C33" s="16" t="n">
        <v>10</v>
      </c>
      <c r="D33" s="16" t="n">
        <v>90</v>
      </c>
      <c r="E33" s="16">
        <f>IF('By company'!C33&gt;0,1,0)+IF('By company'!D33&gt;0,1,0)+IF('By company'!E33&gt;0,1,0)+IF('By company'!F33&gt;0,1,0)</f>
        <v>4</v>
      </c>
      <c r="F33" s="15" t="str">
        <f>MID(IF('By company'!C33&gt;0,", Devoted","")&amp;IF('By company'!D33&gt;0,", Wellcare","")&amp;IF('By company'!E33&gt;0,", Highmark","")&amp;IF('By company'!F33&gt;0,", Aetna",""),3,200)</f>
        <v>Devoted, Wellcare, Highmark, Aetna</v>
      </c>
      <c r="G33" s="17">
        <f>SUM(H33:M33)</f>
        <v>39</v>
      </c>
      <c r="H33" s="16" t="n">
        <v>3</v>
      </c>
      <c r="I33" s="16" t="n">
        <v>21</v>
      </c>
      <c r="J33" s="16" t="n">
        <v>8</v>
      </c>
      <c r="K33" s="16" t="n">
        <v>4</v>
      </c>
      <c r="L33" s="16" t="n">
        <v>1</v>
      </c>
      <c r="M33" s="16" t="n">
        <v>2</v>
      </c>
      <c r="N33" s="16">
        <f>IF('By company'!L33&gt;0,1,0)+IF('By company'!M33&gt;0,1,0)+IF('By company'!N33&gt;0,1,0)+IF('By company'!O33&gt;0,1,0)</f>
        <v>4</v>
      </c>
      <c r="O33" s="17">
        <f>SUM('By company'!L33:O33)</f>
        <v>39</v>
      </c>
      <c r="P33" s="15" t="str">
        <f>MID(IF('By company'!L33&gt;0,", Devoted","")&amp;IF('By company'!M33&gt;0,", Wellcare","")&amp;IF('By company'!N33&gt;0,", Highmark","")&amp;IF('By company'!O33&gt;0,", Aetna",""),3,200)</f>
        <v>Devoted, Wellcare, Highmark, Aetna</v>
      </c>
      <c r="Q33" s="16" t="str">
        <f>IF(AND(N33=E33,O33=G33),"","Changed")</f>
        <v/>
      </c>
      <c r="R33" s="7" t="n"/>
    </row>
    <row r="34">
      <c r="A34" s="15" t="inlineStr">
        <is>
          <t>PA</t>
        </is>
      </c>
      <c r="B34" s="15" t="inlineStr">
        <is>
          <t>Bradford</t>
        </is>
      </c>
      <c r="C34" s="16" t="n">
        <v>12</v>
      </c>
      <c r="D34" s="16" t="n">
        <v>98</v>
      </c>
      <c r="E34" s="16">
        <f>IF('By company'!C34&gt;0,1,0)+IF('By company'!D34&gt;0,1,0)+IF('By company'!E34&gt;0,1,0)+IF('By company'!F34&gt;0,1,0)</f>
        <v>4</v>
      </c>
      <c r="F34" s="15" t="str">
        <f>MID(IF('By company'!C34&gt;0,", Devoted","")&amp;IF('By company'!D34&gt;0,", Wellcare","")&amp;IF('By company'!E34&gt;0,", Highmark","")&amp;IF('By company'!F34&gt;0,", Aetna",""),3,200)</f>
        <v>Devoted, Wellcare, Highmark, Aetna</v>
      </c>
      <c r="G34" s="17">
        <f>SUM(H34:M34)</f>
        <v>38</v>
      </c>
      <c r="H34" s="16" t="n">
        <v>3</v>
      </c>
      <c r="I34" s="16" t="n">
        <v>21</v>
      </c>
      <c r="J34" s="16" t="n">
        <v>8</v>
      </c>
      <c r="K34" s="16" t="n">
        <v>3</v>
      </c>
      <c r="L34" s="16" t="n">
        <v>1</v>
      </c>
      <c r="M34" s="16" t="n">
        <v>2</v>
      </c>
      <c r="N34" s="16">
        <f>IF('By company'!L34&gt;0,1,0)+IF('By company'!M34&gt;0,1,0)+IF('By company'!N34&gt;0,1,0)+IF('By company'!O34&gt;0,1,0)</f>
        <v>4</v>
      </c>
      <c r="O34" s="17">
        <f>SUM('By company'!L34:O34)</f>
        <v>38</v>
      </c>
      <c r="P34" s="15" t="str">
        <f>MID(IF('By company'!L34&gt;0,", Devoted","")&amp;IF('By company'!M34&gt;0,", Wellcare","")&amp;IF('By company'!N34&gt;0,", Highmark","")&amp;IF('By company'!O34&gt;0,", Aetna",""),3,200)</f>
        <v>Devoted, Wellcare, Highmark, Aetna</v>
      </c>
      <c r="Q34" s="16" t="str">
        <f>IF(AND(N34=E34,O34=G34),"","Changed")</f>
        <v/>
      </c>
      <c r="R34" s="7" t="n"/>
    </row>
    <row r="35">
      <c r="A35" s="15" t="inlineStr">
        <is>
          <t>PA</t>
        </is>
      </c>
      <c r="B35" s="15" t="inlineStr">
        <is>
          <t>Bucks</t>
        </is>
      </c>
      <c r="C35" s="16" t="n">
        <v>14</v>
      </c>
      <c r="D35" s="16" t="n">
        <v>112</v>
      </c>
      <c r="E35" s="16">
        <f>IF('By company'!C35&gt;0,1,0)+IF('By company'!D35&gt;0,1,0)+IF('By company'!E35&gt;0,1,0)+IF('By company'!F35&gt;0,1,0)</f>
        <v>4</v>
      </c>
      <c r="F35" s="15" t="str">
        <f>MID(IF('By company'!C35&gt;0,", Devoted","")&amp;IF('By company'!D35&gt;0,", Wellcare","")&amp;IF('By company'!E35&gt;0,", Highmark","")&amp;IF('By company'!F35&gt;0,", Aetna",""),3,200)</f>
        <v>Devoted, Wellcare, Highmark, Aetna</v>
      </c>
      <c r="G35" s="17">
        <f>SUM(H35:M35)</f>
        <v>29</v>
      </c>
      <c r="H35" s="16" t="n">
        <v>2</v>
      </c>
      <c r="I35" s="16" t="n">
        <v>12</v>
      </c>
      <c r="J35" s="16" t="n">
        <v>8</v>
      </c>
      <c r="K35" s="16" t="n">
        <v>4</v>
      </c>
      <c r="L35" s="16" t="n">
        <v>1</v>
      </c>
      <c r="M35" s="16" t="n">
        <v>2</v>
      </c>
      <c r="N35" s="16">
        <f>IF('By company'!L35&gt;0,1,0)+IF('By company'!M35&gt;0,1,0)+IF('By company'!N35&gt;0,1,0)+IF('By company'!O35&gt;0,1,0)</f>
        <v>4</v>
      </c>
      <c r="O35" s="17">
        <f>SUM('By company'!L35:O35)</f>
        <v>29</v>
      </c>
      <c r="P35" s="15" t="str">
        <f>MID(IF('By company'!L35&gt;0,", Devoted","")&amp;IF('By company'!M35&gt;0,", Wellcare","")&amp;IF('By company'!N35&gt;0,", Highmark","")&amp;IF('By company'!O35&gt;0,", Aetna",""),3,200)</f>
        <v>Devoted, Wellcare, Highmark, Aetna</v>
      </c>
      <c r="Q35" s="16" t="str">
        <f>IF(AND(N35=E35,O35=G35),"","Changed")</f>
        <v/>
      </c>
      <c r="R35" s="7" t="n"/>
    </row>
    <row r="36">
      <c r="A36" s="15" t="inlineStr">
        <is>
          <t>PA</t>
        </is>
      </c>
      <c r="B36" s="15" t="inlineStr">
        <is>
          <t>Butler</t>
        </is>
      </c>
      <c r="C36" s="16" t="n">
        <v>14</v>
      </c>
      <c r="D36" s="16" t="n">
        <v>94</v>
      </c>
      <c r="E36" s="16">
        <f>IF('By company'!C36&gt;0,1,0)+IF('By company'!D36&gt;0,1,0)+IF('By company'!E36&gt;0,1,0)+IF('By company'!F36&gt;0,1,0)</f>
        <v>4</v>
      </c>
      <c r="F36" s="15" t="str">
        <f>MID(IF('By company'!C36&gt;0,", Devoted","")&amp;IF('By company'!D36&gt;0,", Wellcare","")&amp;IF('By company'!E36&gt;0,", Highmark","")&amp;IF('By company'!F36&gt;0,", Aetna",""),3,200)</f>
        <v>Devoted, Wellcare, Highmark, Aetna</v>
      </c>
      <c r="G36" s="17">
        <f>SUM(H36:M36)</f>
        <v>42</v>
      </c>
      <c r="H36" s="16" t="n">
        <v>3</v>
      </c>
      <c r="I36" s="16" t="n">
        <v>23</v>
      </c>
      <c r="J36" s="16" t="n">
        <v>8</v>
      </c>
      <c r="K36" s="16" t="n">
        <v>5</v>
      </c>
      <c r="L36" s="16" t="n">
        <v>1</v>
      </c>
      <c r="M36" s="16" t="n">
        <v>2</v>
      </c>
      <c r="N36" s="16">
        <f>IF('By company'!L36&gt;0,1,0)+IF('By company'!M36&gt;0,1,0)+IF('By company'!N36&gt;0,1,0)+IF('By company'!O36&gt;0,1,0)</f>
        <v>4</v>
      </c>
      <c r="O36" s="17">
        <f>SUM('By company'!L36:O36)</f>
        <v>42</v>
      </c>
      <c r="P36" s="15" t="str">
        <f>MID(IF('By company'!L36&gt;0,", Devoted","")&amp;IF('By company'!M36&gt;0,", Wellcare","")&amp;IF('By company'!N36&gt;0,", Highmark","")&amp;IF('By company'!O36&gt;0,", Aetna",""),3,200)</f>
        <v>Devoted, Wellcare, Highmark, Aetna</v>
      </c>
      <c r="Q36" s="16" t="str">
        <f>IF(AND(N36=E36,O36=G36),"","Changed")</f>
        <v/>
      </c>
      <c r="R36" s="7" t="n"/>
    </row>
    <row r="37">
      <c r="A37" s="15" t="inlineStr">
        <is>
          <t>PA</t>
        </is>
      </c>
      <c r="B37" s="15" t="inlineStr">
        <is>
          <t>Cambria</t>
        </is>
      </c>
      <c r="C37" s="16" t="n">
        <v>12</v>
      </c>
      <c r="D37" s="16" t="n">
        <v>79</v>
      </c>
      <c r="E37" s="16">
        <f>IF('By company'!C37&gt;0,1,0)+IF('By company'!D37&gt;0,1,0)+IF('By company'!E37&gt;0,1,0)+IF('By company'!F37&gt;0,1,0)</f>
        <v>4</v>
      </c>
      <c r="F37" s="15" t="str">
        <f>MID(IF('By company'!C37&gt;0,", Devoted","")&amp;IF('By company'!D37&gt;0,", Wellcare","")&amp;IF('By company'!E37&gt;0,", Highmark","")&amp;IF('By company'!F37&gt;0,", Aetna",""),3,200)</f>
        <v>Devoted, Wellcare, Highmark, Aetna</v>
      </c>
      <c r="G37" s="17">
        <f>SUM(H37:M37)</f>
        <v>37</v>
      </c>
      <c r="H37" s="16" t="n">
        <v>3</v>
      </c>
      <c r="I37" s="16" t="n">
        <v>20</v>
      </c>
      <c r="J37" s="16" t="n">
        <v>8</v>
      </c>
      <c r="K37" s="16" t="n">
        <v>3</v>
      </c>
      <c r="L37" s="16" t="n">
        <v>1</v>
      </c>
      <c r="M37" s="16" t="n">
        <v>2</v>
      </c>
      <c r="N37" s="16">
        <f>IF('By company'!L37&gt;0,1,0)+IF('By company'!M37&gt;0,1,0)+IF('By company'!N37&gt;0,1,0)+IF('By company'!O37&gt;0,1,0)</f>
        <v>4</v>
      </c>
      <c r="O37" s="17">
        <f>SUM('By company'!L37:O37)</f>
        <v>37</v>
      </c>
      <c r="P37" s="15" t="str">
        <f>MID(IF('By company'!L37&gt;0,", Devoted","")&amp;IF('By company'!M37&gt;0,", Wellcare","")&amp;IF('By company'!N37&gt;0,", Highmark","")&amp;IF('By company'!O37&gt;0,", Aetna",""),3,200)</f>
        <v>Devoted, Wellcare, Highmark, Aetna</v>
      </c>
      <c r="Q37" s="16" t="str">
        <f>IF(AND(N37=E37,O37=G37),"","Changed")</f>
        <v/>
      </c>
      <c r="R37" s="7" t="n"/>
    </row>
    <row r="38">
      <c r="A38" s="15" t="inlineStr">
        <is>
          <t>PA</t>
        </is>
      </c>
      <c r="B38" s="15" t="inlineStr">
        <is>
          <t>Cameron</t>
        </is>
      </c>
      <c r="C38" s="16" t="n">
        <v>11</v>
      </c>
      <c r="D38" s="16" t="n">
        <v>79</v>
      </c>
      <c r="E38" s="16">
        <f>IF('By company'!C38&gt;0,1,0)+IF('By company'!D38&gt;0,1,0)+IF('By company'!E38&gt;0,1,0)+IF('By company'!F38&gt;0,1,0)</f>
        <v>4</v>
      </c>
      <c r="F38" s="15" t="str">
        <f>MID(IF('By company'!C38&gt;0,", Devoted","")&amp;IF('By company'!D38&gt;0,", Wellcare","")&amp;IF('By company'!E38&gt;0,", Highmark","")&amp;IF('By company'!F38&gt;0,", Aetna",""),3,200)</f>
        <v>Devoted, Wellcare, Highmark, Aetna</v>
      </c>
      <c r="G38" s="17">
        <f>SUM(H38:M38)</f>
        <v>37</v>
      </c>
      <c r="H38" s="16" t="n">
        <v>3</v>
      </c>
      <c r="I38" s="16" t="n">
        <v>20</v>
      </c>
      <c r="J38" s="16" t="n">
        <v>8</v>
      </c>
      <c r="K38" s="16" t="n">
        <v>3</v>
      </c>
      <c r="L38" s="16" t="n">
        <v>1</v>
      </c>
      <c r="M38" s="16" t="n">
        <v>2</v>
      </c>
      <c r="N38" s="16">
        <f>IF('By company'!L38&gt;0,1,0)+IF('By company'!M38&gt;0,1,0)+IF('By company'!N38&gt;0,1,0)+IF('By company'!O38&gt;0,1,0)</f>
        <v>4</v>
      </c>
      <c r="O38" s="17">
        <f>SUM('By company'!L38:O38)</f>
        <v>37</v>
      </c>
      <c r="P38" s="15" t="str">
        <f>MID(IF('By company'!L38&gt;0,", Devoted","")&amp;IF('By company'!M38&gt;0,", Wellcare","")&amp;IF('By company'!N38&gt;0,", Highmark","")&amp;IF('By company'!O38&gt;0,", Aetna",""),3,200)</f>
        <v>Devoted, Wellcare, Highmark, Aetna</v>
      </c>
      <c r="Q38" s="16" t="str">
        <f>IF(AND(N38=E38,O38=G38),"","Changed")</f>
        <v/>
      </c>
      <c r="R38" s="7" t="n"/>
    </row>
    <row r="39">
      <c r="A39" s="15" t="inlineStr">
        <is>
          <t>PA</t>
        </is>
      </c>
      <c r="B39" s="15" t="inlineStr">
        <is>
          <t>Carbon</t>
        </is>
      </c>
      <c r="C39" s="16" t="n">
        <v>11</v>
      </c>
      <c r="D39" s="16" t="n">
        <v>98</v>
      </c>
      <c r="E39" s="16">
        <f>IF('By company'!C39&gt;0,1,0)+IF('By company'!D39&gt;0,1,0)+IF('By company'!E39&gt;0,1,0)+IF('By company'!F39&gt;0,1,0)</f>
        <v>4</v>
      </c>
      <c r="F39" s="15" t="str">
        <f>MID(IF('By company'!C39&gt;0,", Devoted","")&amp;IF('By company'!D39&gt;0,", Wellcare","")&amp;IF('By company'!E39&gt;0,", Highmark","")&amp;IF('By company'!F39&gt;0,", Aetna",""),3,200)</f>
        <v>Devoted, Wellcare, Highmark, Aetna</v>
      </c>
      <c r="G39" s="17">
        <f>SUM(H39:M39)</f>
        <v>38</v>
      </c>
      <c r="H39" s="16" t="n">
        <v>3</v>
      </c>
      <c r="I39" s="16" t="n">
        <v>20</v>
      </c>
      <c r="J39" s="16" t="n">
        <v>8</v>
      </c>
      <c r="K39" s="16" t="n">
        <v>4</v>
      </c>
      <c r="L39" s="16" t="n">
        <v>1</v>
      </c>
      <c r="M39" s="16" t="n">
        <v>2</v>
      </c>
      <c r="N39" s="16">
        <f>IF('By company'!L39&gt;0,1,0)+IF('By company'!M39&gt;0,1,0)+IF('By company'!N39&gt;0,1,0)+IF('By company'!O39&gt;0,1,0)</f>
        <v>4</v>
      </c>
      <c r="O39" s="17">
        <f>SUM('By company'!L39:O39)</f>
        <v>38</v>
      </c>
      <c r="P39" s="15" t="str">
        <f>MID(IF('By company'!L39&gt;0,", Devoted","")&amp;IF('By company'!M39&gt;0,", Wellcare","")&amp;IF('By company'!N39&gt;0,", Highmark","")&amp;IF('By company'!O39&gt;0,", Aetna",""),3,200)</f>
        <v>Devoted, Wellcare, Highmark, Aetna</v>
      </c>
      <c r="Q39" s="16" t="str">
        <f>IF(AND(N39=E39,O39=G39),"","Changed")</f>
        <v/>
      </c>
      <c r="R39" s="7" t="n"/>
    </row>
    <row r="40">
      <c r="A40" s="15" t="inlineStr">
        <is>
          <t>PA</t>
        </is>
      </c>
      <c r="B40" s="15" t="inlineStr">
        <is>
          <t>Centre</t>
        </is>
      </c>
      <c r="C40" s="16" t="n">
        <v>10</v>
      </c>
      <c r="D40" s="16" t="n">
        <v>79</v>
      </c>
      <c r="E40" s="16">
        <f>IF('By company'!C40&gt;0,1,0)+IF('By company'!D40&gt;0,1,0)+IF('By company'!E40&gt;0,1,0)+IF('By company'!F40&gt;0,1,0)</f>
        <v>3</v>
      </c>
      <c r="F40" s="15" t="str">
        <f>MID(IF('By company'!C40&gt;0,", Devoted","")&amp;IF('By company'!D40&gt;0,", Wellcare","")&amp;IF('By company'!E40&gt;0,", Highmark","")&amp;IF('By company'!F40&gt;0,", Aetna",""),3,200)</f>
        <v>Wellcare, Highmark, Aetna</v>
      </c>
      <c r="G40" s="17">
        <f>SUM(H40:M40)</f>
        <v>28</v>
      </c>
      <c r="H40" s="16" t="n">
        <v>3</v>
      </c>
      <c r="I40" s="16" t="n">
        <v>16</v>
      </c>
      <c r="J40" s="16" t="n">
        <v>6</v>
      </c>
      <c r="K40" s="16" t="n">
        <v>0</v>
      </c>
      <c r="L40" s="16" t="n">
        <v>1</v>
      </c>
      <c r="M40" s="16" t="n">
        <v>2</v>
      </c>
      <c r="N40" s="16">
        <f>IF('By company'!L40&gt;0,1,0)+IF('By company'!M40&gt;0,1,0)+IF('By company'!N40&gt;0,1,0)+IF('By company'!O40&gt;0,1,0)</f>
        <v>3</v>
      </c>
      <c r="O40" s="17">
        <f>SUM('By company'!L40:O40)</f>
        <v>28</v>
      </c>
      <c r="P40" s="15" t="str">
        <f>MID(IF('By company'!L40&gt;0,", Devoted","")&amp;IF('By company'!M40&gt;0,", Wellcare","")&amp;IF('By company'!N40&gt;0,", Highmark","")&amp;IF('By company'!O40&gt;0,", Aetna",""),3,200)</f>
        <v>Wellcare, Highmark, Aetna</v>
      </c>
      <c r="Q40" s="16" t="str">
        <f>IF(AND(N40=E40,O40=G40),"","Changed")</f>
        <v/>
      </c>
      <c r="R40" s="7" t="n"/>
    </row>
    <row r="41">
      <c r="A41" s="15" t="inlineStr">
        <is>
          <t>PA</t>
        </is>
      </c>
      <c r="B41" s="15" t="inlineStr">
        <is>
          <t>Chester</t>
        </is>
      </c>
      <c r="C41" s="16" t="n">
        <v>14</v>
      </c>
      <c r="D41" s="16" t="n">
        <v>110</v>
      </c>
      <c r="E41" s="16">
        <f>IF('By company'!C41&gt;0,1,0)+IF('By company'!D41&gt;0,1,0)+IF('By company'!E41&gt;0,1,0)+IF('By company'!F41&gt;0,1,0)</f>
        <v>4</v>
      </c>
      <c r="F41" s="15" t="str">
        <f>MID(IF('By company'!C41&gt;0,", Devoted","")&amp;IF('By company'!D41&gt;0,", Wellcare","")&amp;IF('By company'!E41&gt;0,", Highmark","")&amp;IF('By company'!F41&gt;0,", Aetna",""),3,200)</f>
        <v>Devoted, Wellcare, Highmark, Aetna</v>
      </c>
      <c r="G41" s="17">
        <f>SUM(H41:M41)</f>
        <v>29</v>
      </c>
      <c r="H41" s="16" t="n">
        <v>2</v>
      </c>
      <c r="I41" s="16" t="n">
        <v>12</v>
      </c>
      <c r="J41" s="16" t="n">
        <v>8</v>
      </c>
      <c r="K41" s="16" t="n">
        <v>4</v>
      </c>
      <c r="L41" s="16" t="n">
        <v>1</v>
      </c>
      <c r="M41" s="16" t="n">
        <v>2</v>
      </c>
      <c r="N41" s="16">
        <f>IF('By company'!L41&gt;0,1,0)+IF('By company'!M41&gt;0,1,0)+IF('By company'!N41&gt;0,1,0)+IF('By company'!O41&gt;0,1,0)</f>
        <v>4</v>
      </c>
      <c r="O41" s="17">
        <f>SUM('By company'!L41:O41)</f>
        <v>29</v>
      </c>
      <c r="P41" s="15" t="str">
        <f>MID(IF('By company'!L41&gt;0,", Devoted","")&amp;IF('By company'!M41&gt;0,", Wellcare","")&amp;IF('By company'!N41&gt;0,", Highmark","")&amp;IF('By company'!O41&gt;0,", Aetna",""),3,200)</f>
        <v>Devoted, Wellcare, Highmark, Aetna</v>
      </c>
      <c r="Q41" s="16" t="str">
        <f>IF(AND(N41=E41,O41=G41),"","Changed")</f>
        <v/>
      </c>
      <c r="R41" s="7" t="n"/>
    </row>
    <row r="42">
      <c r="A42" s="15" t="inlineStr">
        <is>
          <t>PA</t>
        </is>
      </c>
      <c r="B42" s="15" t="inlineStr">
        <is>
          <t>Clarion</t>
        </is>
      </c>
      <c r="C42" s="16" t="n">
        <v>12</v>
      </c>
      <c r="D42" s="16" t="n">
        <v>84</v>
      </c>
      <c r="E42" s="16">
        <f>IF('By company'!C42&gt;0,1,0)+IF('By company'!D42&gt;0,1,0)+IF('By company'!E42&gt;0,1,0)+IF('By company'!F42&gt;0,1,0)</f>
        <v>4</v>
      </c>
      <c r="F42" s="15" t="str">
        <f>MID(IF('By company'!C42&gt;0,", Devoted","")&amp;IF('By company'!D42&gt;0,", Wellcare","")&amp;IF('By company'!E42&gt;0,", Highmark","")&amp;IF('By company'!F42&gt;0,", Aetna",""),3,200)</f>
        <v>Devoted, Wellcare, Highmark, Aetna</v>
      </c>
      <c r="G42" s="17">
        <f>SUM(H42:M42)</f>
        <v>38</v>
      </c>
      <c r="H42" s="16" t="n">
        <v>3</v>
      </c>
      <c r="I42" s="16" t="n">
        <v>21</v>
      </c>
      <c r="J42" s="16" t="n">
        <v>8</v>
      </c>
      <c r="K42" s="16" t="n">
        <v>3</v>
      </c>
      <c r="L42" s="16" t="n">
        <v>1</v>
      </c>
      <c r="M42" s="16" t="n">
        <v>2</v>
      </c>
      <c r="N42" s="16">
        <f>IF('By company'!L42&gt;0,1,0)+IF('By company'!M42&gt;0,1,0)+IF('By company'!N42&gt;0,1,0)+IF('By company'!O42&gt;0,1,0)</f>
        <v>4</v>
      </c>
      <c r="O42" s="17">
        <f>SUM('By company'!L42:O42)</f>
        <v>38</v>
      </c>
      <c r="P42" s="15" t="str">
        <f>MID(IF('By company'!L42&gt;0,", Devoted","")&amp;IF('By company'!M42&gt;0,", Wellcare","")&amp;IF('By company'!N42&gt;0,", Highmark","")&amp;IF('By company'!O42&gt;0,", Aetna",""),3,200)</f>
        <v>Devoted, Wellcare, Highmark, Aetna</v>
      </c>
      <c r="Q42" s="16" t="str">
        <f>IF(AND(N42=E42,O42=G42),"","Changed")</f>
        <v/>
      </c>
      <c r="R42" s="7" t="n"/>
    </row>
    <row r="43">
      <c r="A43" s="15" t="inlineStr">
        <is>
          <t>PA</t>
        </is>
      </c>
      <c r="B43" s="15" t="inlineStr">
        <is>
          <t>Clearfield</t>
        </is>
      </c>
      <c r="C43" s="16" t="n">
        <v>11</v>
      </c>
      <c r="D43" s="16" t="n">
        <v>82</v>
      </c>
      <c r="E43" s="16">
        <f>IF('By company'!C43&gt;0,1,0)+IF('By company'!D43&gt;0,1,0)+IF('By company'!E43&gt;0,1,0)+IF('By company'!F43&gt;0,1,0)</f>
        <v>4</v>
      </c>
      <c r="F43" s="15" t="str">
        <f>MID(IF('By company'!C43&gt;0,", Devoted","")&amp;IF('By company'!D43&gt;0,", Wellcare","")&amp;IF('By company'!E43&gt;0,", Highmark","")&amp;IF('By company'!F43&gt;0,", Aetna",""),3,200)</f>
        <v>Devoted, Wellcare, Highmark, Aetna</v>
      </c>
      <c r="G43" s="17">
        <f>SUM(H43:M43)</f>
        <v>37</v>
      </c>
      <c r="H43" s="16" t="n">
        <v>3</v>
      </c>
      <c r="I43" s="16" t="n">
        <v>20</v>
      </c>
      <c r="J43" s="16" t="n">
        <v>8</v>
      </c>
      <c r="K43" s="16" t="n">
        <v>3</v>
      </c>
      <c r="L43" s="16" t="n">
        <v>1</v>
      </c>
      <c r="M43" s="16" t="n">
        <v>2</v>
      </c>
      <c r="N43" s="16">
        <f>IF('By company'!L43&gt;0,1,0)+IF('By company'!M43&gt;0,1,0)+IF('By company'!N43&gt;0,1,0)+IF('By company'!O43&gt;0,1,0)</f>
        <v>4</v>
      </c>
      <c r="O43" s="17">
        <f>SUM('By company'!L43:O43)</f>
        <v>37</v>
      </c>
      <c r="P43" s="15" t="str">
        <f>MID(IF('By company'!L43&gt;0,", Devoted","")&amp;IF('By company'!M43&gt;0,", Wellcare","")&amp;IF('By company'!N43&gt;0,", Highmark","")&amp;IF('By company'!O43&gt;0,", Aetna",""),3,200)</f>
        <v>Devoted, Wellcare, Highmark, Aetna</v>
      </c>
      <c r="Q43" s="16" t="str">
        <f>IF(AND(N43=E43,O43=G43),"","Changed")</f>
        <v/>
      </c>
      <c r="R43" s="7" t="n"/>
    </row>
    <row r="44">
      <c r="A44" s="15" t="inlineStr">
        <is>
          <t>PA</t>
        </is>
      </c>
      <c r="B44" s="15" t="inlineStr">
        <is>
          <t>Clinton</t>
        </is>
      </c>
      <c r="C44" s="16" t="n">
        <v>11</v>
      </c>
      <c r="D44" s="16" t="n">
        <v>84</v>
      </c>
      <c r="E44" s="16">
        <f>IF('By company'!C44&gt;0,1,0)+IF('By company'!D44&gt;0,1,0)+IF('By company'!E44&gt;0,1,0)+IF('By company'!F44&gt;0,1,0)</f>
        <v>4</v>
      </c>
      <c r="F44" s="15" t="str">
        <f>MID(IF('By company'!C44&gt;0,", Devoted","")&amp;IF('By company'!D44&gt;0,", Wellcare","")&amp;IF('By company'!E44&gt;0,", Highmark","")&amp;IF('By company'!F44&gt;0,", Aetna",""),3,200)</f>
        <v>Devoted, Wellcare, Highmark, Aetna</v>
      </c>
      <c r="G44" s="17">
        <f>SUM(H44:M44)</f>
        <v>38</v>
      </c>
      <c r="H44" s="16" t="n">
        <v>3</v>
      </c>
      <c r="I44" s="16" t="n">
        <v>21</v>
      </c>
      <c r="J44" s="16" t="n">
        <v>8</v>
      </c>
      <c r="K44" s="16" t="n">
        <v>3</v>
      </c>
      <c r="L44" s="16" t="n">
        <v>1</v>
      </c>
      <c r="M44" s="16" t="n">
        <v>2</v>
      </c>
      <c r="N44" s="16">
        <f>IF('By company'!L44&gt;0,1,0)+IF('By company'!M44&gt;0,1,0)+IF('By company'!N44&gt;0,1,0)+IF('By company'!O44&gt;0,1,0)</f>
        <v>4</v>
      </c>
      <c r="O44" s="17">
        <f>SUM('By company'!L44:O44)</f>
        <v>38</v>
      </c>
      <c r="P44" s="15" t="str">
        <f>MID(IF('By company'!L44&gt;0,", Devoted","")&amp;IF('By company'!M44&gt;0,", Wellcare","")&amp;IF('By company'!N44&gt;0,", Highmark","")&amp;IF('By company'!O44&gt;0,", Aetna",""),3,200)</f>
        <v>Devoted, Wellcare, Highmark, Aetna</v>
      </c>
      <c r="Q44" s="16" t="str">
        <f>IF(AND(N44=E44,O44=G44),"","Changed")</f>
        <v/>
      </c>
      <c r="R44" s="7" t="n"/>
    </row>
    <row r="45">
      <c r="A45" s="15" t="inlineStr">
        <is>
          <t>PA</t>
        </is>
      </c>
      <c r="B45" s="15" t="inlineStr">
        <is>
          <t>Columbia</t>
        </is>
      </c>
      <c r="C45" s="16" t="n">
        <v>10</v>
      </c>
      <c r="D45" s="16" t="n">
        <v>69</v>
      </c>
      <c r="E45" s="16">
        <f>IF('By company'!C45&gt;0,1,0)+IF('By company'!D45&gt;0,1,0)+IF('By company'!E45&gt;0,1,0)+IF('By company'!F45&gt;0,1,0)</f>
        <v>3</v>
      </c>
      <c r="F45" s="15" t="str">
        <f>MID(IF('By company'!C45&gt;0,", Devoted","")&amp;IF('By company'!D45&gt;0,", Wellcare","")&amp;IF('By company'!E45&gt;0,", Highmark","")&amp;IF('By company'!F45&gt;0,", Aetna",""),3,200)</f>
        <v>Wellcare, Highmark, Aetna</v>
      </c>
      <c r="G45" s="17">
        <f>SUM(H45:M45)</f>
        <v>21</v>
      </c>
      <c r="H45" s="16" t="n">
        <v>3</v>
      </c>
      <c r="I45" s="16" t="n">
        <v>13</v>
      </c>
      <c r="J45" s="16" t="n">
        <v>2</v>
      </c>
      <c r="K45" s="16" t="n">
        <v>0</v>
      </c>
      <c r="L45" s="16" t="n">
        <v>1</v>
      </c>
      <c r="M45" s="16" t="n">
        <v>2</v>
      </c>
      <c r="N45" s="16">
        <f>IF('By company'!L45&gt;0,1,0)+IF('By company'!M45&gt;0,1,0)+IF('By company'!N45&gt;0,1,0)+IF('By company'!O45&gt;0,1,0)</f>
        <v>3</v>
      </c>
      <c r="O45" s="17">
        <f>SUM('By company'!L45:O45)</f>
        <v>21</v>
      </c>
      <c r="P45" s="15" t="str">
        <f>MID(IF('By company'!L45&gt;0,", Devoted","")&amp;IF('By company'!M45&gt;0,", Wellcare","")&amp;IF('By company'!N45&gt;0,", Highmark","")&amp;IF('By company'!O45&gt;0,", Aetna",""),3,200)</f>
        <v>Wellcare, Highmark, Aetna</v>
      </c>
      <c r="Q45" s="16" t="str">
        <f>IF(AND(N45=E45,O45=G45),"","Changed")</f>
        <v/>
      </c>
      <c r="R45" s="7" t="n"/>
    </row>
    <row r="46">
      <c r="A46" s="15" t="inlineStr">
        <is>
          <t>PA</t>
        </is>
      </c>
      <c r="B46" s="15" t="inlineStr">
        <is>
          <t>Crawford</t>
        </is>
      </c>
      <c r="C46" s="16" t="n">
        <v>14</v>
      </c>
      <c r="D46" s="16" t="n">
        <v>94</v>
      </c>
      <c r="E46" s="16">
        <f>IF('By company'!C46&gt;0,1,0)+IF('By company'!D46&gt;0,1,0)+IF('By company'!E46&gt;0,1,0)+IF('By company'!F46&gt;0,1,0)</f>
        <v>4</v>
      </c>
      <c r="F46" s="15" t="str">
        <f>MID(IF('By company'!C46&gt;0,", Devoted","")&amp;IF('By company'!D46&gt;0,", Wellcare","")&amp;IF('By company'!E46&gt;0,", Highmark","")&amp;IF('By company'!F46&gt;0,", Aetna",""),3,200)</f>
        <v>Devoted, Wellcare, Highmark, Aetna</v>
      </c>
      <c r="G46" s="17">
        <f>SUM(H46:M46)</f>
        <v>37</v>
      </c>
      <c r="H46" s="16" t="n">
        <v>3</v>
      </c>
      <c r="I46" s="16" t="n">
        <v>20</v>
      </c>
      <c r="J46" s="16" t="n">
        <v>7</v>
      </c>
      <c r="K46" s="16" t="n">
        <v>4</v>
      </c>
      <c r="L46" s="16" t="n">
        <v>1</v>
      </c>
      <c r="M46" s="16" t="n">
        <v>2</v>
      </c>
      <c r="N46" s="16">
        <f>IF('By company'!L46&gt;0,1,0)+IF('By company'!M46&gt;0,1,0)+IF('By company'!N46&gt;0,1,0)+IF('By company'!O46&gt;0,1,0)</f>
        <v>4</v>
      </c>
      <c r="O46" s="17">
        <f>SUM('By company'!L46:O46)</f>
        <v>37</v>
      </c>
      <c r="P46" s="15" t="str">
        <f>MID(IF('By company'!L46&gt;0,", Devoted","")&amp;IF('By company'!M46&gt;0,", Wellcare","")&amp;IF('By company'!N46&gt;0,", Highmark","")&amp;IF('By company'!O46&gt;0,", Aetna",""),3,200)</f>
        <v>Devoted, Wellcare, Highmark, Aetna</v>
      </c>
      <c r="Q46" s="16" t="str">
        <f>IF(AND(N46=E46,O46=G46),"","Changed")</f>
        <v/>
      </c>
      <c r="R46" s="7" t="n"/>
    </row>
    <row r="47">
      <c r="A47" s="15" t="inlineStr">
        <is>
          <t>PA</t>
        </is>
      </c>
      <c r="B47" s="15" t="inlineStr">
        <is>
          <t>Cumberland</t>
        </is>
      </c>
      <c r="C47" s="16" t="n">
        <v>12</v>
      </c>
      <c r="D47" s="16" t="n">
        <v>105</v>
      </c>
      <c r="E47" s="16">
        <f>IF('By company'!C47&gt;0,1,0)+IF('By company'!D47&gt;0,1,0)+IF('By company'!E47&gt;0,1,0)+IF('By company'!F47&gt;0,1,0)</f>
        <v>3</v>
      </c>
      <c r="F47" s="15" t="str">
        <f>MID(IF('By company'!C47&gt;0,", Devoted","")&amp;IF('By company'!D47&gt;0,", Wellcare","")&amp;IF('By company'!E47&gt;0,", Highmark","")&amp;IF('By company'!F47&gt;0,", Aetna",""),3,200)</f>
        <v>Wellcare, Highmark, Aetna</v>
      </c>
      <c r="G47" s="17">
        <f>SUM(H47:M47)</f>
        <v>30</v>
      </c>
      <c r="H47" s="16" t="n">
        <v>3</v>
      </c>
      <c r="I47" s="16" t="n">
        <v>17</v>
      </c>
      <c r="J47" s="16" t="n">
        <v>6</v>
      </c>
      <c r="K47" s="16" t="n">
        <v>1</v>
      </c>
      <c r="L47" s="16" t="n">
        <v>1</v>
      </c>
      <c r="M47" s="16" t="n">
        <v>2</v>
      </c>
      <c r="N47" s="16">
        <f>IF('By company'!L47&gt;0,1,0)+IF('By company'!M47&gt;0,1,0)+IF('By company'!N47&gt;0,1,0)+IF('By company'!O47&gt;0,1,0)</f>
        <v>3</v>
      </c>
      <c r="O47" s="17">
        <f>SUM('By company'!L47:O47)</f>
        <v>30</v>
      </c>
      <c r="P47" s="15" t="str">
        <f>MID(IF('By company'!L47&gt;0,", Devoted","")&amp;IF('By company'!M47&gt;0,", Wellcare","")&amp;IF('By company'!N47&gt;0,", Highmark","")&amp;IF('By company'!O47&gt;0,", Aetna",""),3,200)</f>
        <v>Wellcare, Highmark, Aetna</v>
      </c>
      <c r="Q47" s="16" t="str">
        <f>IF(AND(N47=E47,O47=G47),"","Changed")</f>
        <v/>
      </c>
      <c r="R47" s="7" t="n"/>
    </row>
    <row r="48">
      <c r="A48" s="15" t="inlineStr">
        <is>
          <t>PA</t>
        </is>
      </c>
      <c r="B48" s="15" t="inlineStr">
        <is>
          <t>Dauphin</t>
        </is>
      </c>
      <c r="C48" s="16" t="n">
        <v>13</v>
      </c>
      <c r="D48" s="16" t="n">
        <v>107</v>
      </c>
      <c r="E48" s="16">
        <f>IF('By company'!C48&gt;0,1,0)+IF('By company'!D48&gt;0,1,0)+IF('By company'!E48&gt;0,1,0)+IF('By company'!F48&gt;0,1,0)</f>
        <v>3</v>
      </c>
      <c r="F48" s="15" t="str">
        <f>MID(IF('By company'!C48&gt;0,", Devoted","")&amp;IF('By company'!D48&gt;0,", Wellcare","")&amp;IF('By company'!E48&gt;0,", Highmark","")&amp;IF('By company'!F48&gt;0,", Aetna",""),3,200)</f>
        <v>Wellcare, Highmark, Aetna</v>
      </c>
      <c r="G48" s="17">
        <f>SUM(H48:M48)</f>
        <v>30</v>
      </c>
      <c r="H48" s="16" t="n">
        <v>3</v>
      </c>
      <c r="I48" s="16" t="n">
        <v>17</v>
      </c>
      <c r="J48" s="16" t="n">
        <v>6</v>
      </c>
      <c r="K48" s="16" t="n">
        <v>1</v>
      </c>
      <c r="L48" s="16" t="n">
        <v>1</v>
      </c>
      <c r="M48" s="16" t="n">
        <v>2</v>
      </c>
      <c r="N48" s="16">
        <f>IF('By company'!L48&gt;0,1,0)+IF('By company'!M48&gt;0,1,0)+IF('By company'!N48&gt;0,1,0)+IF('By company'!O48&gt;0,1,0)</f>
        <v>3</v>
      </c>
      <c r="O48" s="17">
        <f>SUM('By company'!L48:O48)</f>
        <v>30</v>
      </c>
      <c r="P48" s="15" t="str">
        <f>MID(IF('By company'!L48&gt;0,", Devoted","")&amp;IF('By company'!M48&gt;0,", Wellcare","")&amp;IF('By company'!N48&gt;0,", Highmark","")&amp;IF('By company'!O48&gt;0,", Aetna",""),3,200)</f>
        <v>Wellcare, Highmark, Aetna</v>
      </c>
      <c r="Q48" s="16" t="str">
        <f>IF(AND(N48=E48,O48=G48),"","Changed")</f>
        <v/>
      </c>
      <c r="R48" s="7" t="n"/>
    </row>
    <row r="49">
      <c r="A49" s="15" t="inlineStr">
        <is>
          <t>PA</t>
        </is>
      </c>
      <c r="B49" s="15" t="inlineStr">
        <is>
          <t>Delaware</t>
        </is>
      </c>
      <c r="C49" s="16" t="n">
        <v>15</v>
      </c>
      <c r="D49" s="16" t="n">
        <v>103</v>
      </c>
      <c r="E49" s="16">
        <f>IF('By company'!C49&gt;0,1,0)+IF('By company'!D49&gt;0,1,0)+IF('By company'!E49&gt;0,1,0)+IF('By company'!F49&gt;0,1,0)</f>
        <v>4</v>
      </c>
      <c r="F49" s="15" t="str">
        <f>MID(IF('By company'!C49&gt;0,", Devoted","")&amp;IF('By company'!D49&gt;0,", Wellcare","")&amp;IF('By company'!E49&gt;0,", Highmark","")&amp;IF('By company'!F49&gt;0,", Aetna",""),3,200)</f>
        <v>Devoted, Wellcare, Highmark, Aetna</v>
      </c>
      <c r="G49" s="17">
        <f>SUM(H49:M49)</f>
        <v>27</v>
      </c>
      <c r="H49" s="16" t="n">
        <v>1</v>
      </c>
      <c r="I49" s="16" t="n">
        <v>11</v>
      </c>
      <c r="J49" s="16" t="n">
        <v>8</v>
      </c>
      <c r="K49" s="16" t="n">
        <v>4</v>
      </c>
      <c r="L49" s="16" t="n">
        <v>1</v>
      </c>
      <c r="M49" s="16" t="n">
        <v>2</v>
      </c>
      <c r="N49" s="16">
        <f>IF('By company'!L49&gt;0,1,0)+IF('By company'!M49&gt;0,1,0)+IF('By company'!N49&gt;0,1,0)+IF('By company'!O49&gt;0,1,0)</f>
        <v>4</v>
      </c>
      <c r="O49" s="17">
        <f>SUM('By company'!L49:O49)</f>
        <v>27</v>
      </c>
      <c r="P49" s="15" t="str">
        <f>MID(IF('By company'!L49&gt;0,", Devoted","")&amp;IF('By company'!M49&gt;0,", Wellcare","")&amp;IF('By company'!N49&gt;0,", Highmark","")&amp;IF('By company'!O49&gt;0,", Aetna",""),3,200)</f>
        <v>Devoted, Wellcare, Highmark, Aetna</v>
      </c>
      <c r="Q49" s="16" t="str">
        <f>IF(AND(N49=E49,O49=G49),"","Changed")</f>
        <v/>
      </c>
      <c r="R49" s="7" t="n"/>
    </row>
    <row r="50">
      <c r="A50" s="15" t="inlineStr">
        <is>
          <t>PA</t>
        </is>
      </c>
      <c r="B50" s="15" t="inlineStr">
        <is>
          <t>Elk</t>
        </is>
      </c>
      <c r="C50" s="16" t="n">
        <v>11</v>
      </c>
      <c r="D50" s="16" t="n">
        <v>73</v>
      </c>
      <c r="E50" s="16">
        <f>IF('By company'!C50&gt;0,1,0)+IF('By company'!D50&gt;0,1,0)+IF('By company'!E50&gt;0,1,0)+IF('By company'!F50&gt;0,1,0)</f>
        <v>4</v>
      </c>
      <c r="F50" s="15" t="str">
        <f>MID(IF('By company'!C50&gt;0,", Devoted","")&amp;IF('By company'!D50&gt;0,", Wellcare","")&amp;IF('By company'!E50&gt;0,", Highmark","")&amp;IF('By company'!F50&gt;0,", Aetna",""),3,200)</f>
        <v>Devoted, Wellcare, Highmark, Aetna</v>
      </c>
      <c r="G50" s="17">
        <f>SUM(H50:M50)</f>
        <v>36</v>
      </c>
      <c r="H50" s="16" t="n">
        <v>3</v>
      </c>
      <c r="I50" s="16" t="n">
        <v>20</v>
      </c>
      <c r="J50" s="16" t="n">
        <v>7</v>
      </c>
      <c r="K50" s="16" t="n">
        <v>3</v>
      </c>
      <c r="L50" s="16" t="n">
        <v>1</v>
      </c>
      <c r="M50" s="16" t="n">
        <v>2</v>
      </c>
      <c r="N50" s="16">
        <f>IF('By company'!L50&gt;0,1,0)+IF('By company'!M50&gt;0,1,0)+IF('By company'!N50&gt;0,1,0)+IF('By company'!O50&gt;0,1,0)</f>
        <v>4</v>
      </c>
      <c r="O50" s="17">
        <f>SUM('By company'!L50:O50)</f>
        <v>36</v>
      </c>
      <c r="P50" s="15" t="str">
        <f>MID(IF('By company'!L50&gt;0,", Devoted","")&amp;IF('By company'!M50&gt;0,", Wellcare","")&amp;IF('By company'!N50&gt;0,", Highmark","")&amp;IF('By company'!O50&gt;0,", Aetna",""),3,200)</f>
        <v>Devoted, Wellcare, Highmark, Aetna</v>
      </c>
      <c r="Q50" s="16" t="str">
        <f>IF(AND(N50=E50,O50=G50),"","Changed")</f>
        <v/>
      </c>
      <c r="R50" s="7" t="n"/>
    </row>
    <row r="51">
      <c r="A51" s="15" t="inlineStr">
        <is>
          <t>PA</t>
        </is>
      </c>
      <c r="B51" s="15" t="inlineStr">
        <is>
          <t>Erie</t>
        </is>
      </c>
      <c r="C51" s="16" t="n">
        <v>12</v>
      </c>
      <c r="D51" s="16" t="n">
        <v>94</v>
      </c>
      <c r="E51" s="16">
        <f>IF('By company'!C51&gt;0,1,0)+IF('By company'!D51&gt;0,1,0)+IF('By company'!E51&gt;0,1,0)+IF('By company'!F51&gt;0,1,0)</f>
        <v>4</v>
      </c>
      <c r="F51" s="15" t="str">
        <f>MID(IF('By company'!C51&gt;0,", Devoted","")&amp;IF('By company'!D51&gt;0,", Wellcare","")&amp;IF('By company'!E51&gt;0,", Highmark","")&amp;IF('By company'!F51&gt;0,", Aetna",""),3,200)</f>
        <v>Devoted, Wellcare, Highmark, Aetna</v>
      </c>
      <c r="G51" s="17">
        <f>SUM(H51:M51)</f>
        <v>41</v>
      </c>
      <c r="H51" s="16" t="n">
        <v>3</v>
      </c>
      <c r="I51" s="16" t="n">
        <v>23</v>
      </c>
      <c r="J51" s="16" t="n">
        <v>8</v>
      </c>
      <c r="K51" s="16" t="n">
        <v>4</v>
      </c>
      <c r="L51" s="16" t="n">
        <v>1</v>
      </c>
      <c r="M51" s="16" t="n">
        <v>2</v>
      </c>
      <c r="N51" s="16">
        <f>IF('By company'!L51&gt;0,1,0)+IF('By company'!M51&gt;0,1,0)+IF('By company'!N51&gt;0,1,0)+IF('By company'!O51&gt;0,1,0)</f>
        <v>4</v>
      </c>
      <c r="O51" s="17">
        <f>SUM('By company'!L51:O51)</f>
        <v>41</v>
      </c>
      <c r="P51" s="15" t="str">
        <f>MID(IF('By company'!L51&gt;0,", Devoted","")&amp;IF('By company'!M51&gt;0,", Wellcare","")&amp;IF('By company'!N51&gt;0,", Highmark","")&amp;IF('By company'!O51&gt;0,", Aetna",""),3,200)</f>
        <v>Devoted, Wellcare, Highmark, Aetna</v>
      </c>
      <c r="Q51" s="16" t="str">
        <f>IF(AND(N51=E51,O51=G51),"","Changed")</f>
        <v/>
      </c>
      <c r="R51" s="7" t="n"/>
    </row>
    <row r="52">
      <c r="A52" s="15" t="inlineStr">
        <is>
          <t>PA</t>
        </is>
      </c>
      <c r="B52" s="15" t="inlineStr">
        <is>
          <t>Fayette</t>
        </is>
      </c>
      <c r="C52" s="16" t="n">
        <v>12</v>
      </c>
      <c r="D52" s="16" t="n">
        <v>85</v>
      </c>
      <c r="E52" s="16">
        <f>IF('By company'!C52&gt;0,1,0)+IF('By company'!D52&gt;0,1,0)+IF('By company'!E52&gt;0,1,0)+IF('By company'!F52&gt;0,1,0)</f>
        <v>3</v>
      </c>
      <c r="F52" s="15" t="str">
        <f>MID(IF('By company'!C52&gt;0,", Devoted","")&amp;IF('By company'!D52&gt;0,", Wellcare","")&amp;IF('By company'!E52&gt;0,", Highmark","")&amp;IF('By company'!F52&gt;0,", Aetna",""),3,200)</f>
        <v>Wellcare, Highmark, Aetna</v>
      </c>
      <c r="G52" s="17">
        <f>SUM(H52:M52)</f>
        <v>31</v>
      </c>
      <c r="H52" s="16" t="n">
        <v>3</v>
      </c>
      <c r="I52" s="16" t="n">
        <v>17</v>
      </c>
      <c r="J52" s="16" t="n">
        <v>6</v>
      </c>
      <c r="K52" s="16" t="n">
        <v>2</v>
      </c>
      <c r="L52" s="16" t="n">
        <v>1</v>
      </c>
      <c r="M52" s="16" t="n">
        <v>2</v>
      </c>
      <c r="N52" s="16">
        <f>IF('By company'!L52&gt;0,1,0)+IF('By company'!M52&gt;0,1,0)+IF('By company'!N52&gt;0,1,0)+IF('By company'!O52&gt;0,1,0)</f>
        <v>3</v>
      </c>
      <c r="O52" s="17">
        <f>SUM('By company'!L52:O52)</f>
        <v>31</v>
      </c>
      <c r="P52" s="15" t="str">
        <f>MID(IF('By company'!L52&gt;0,", Devoted","")&amp;IF('By company'!M52&gt;0,", Wellcare","")&amp;IF('By company'!N52&gt;0,", Highmark","")&amp;IF('By company'!O52&gt;0,", Aetna",""),3,200)</f>
        <v>Wellcare, Highmark, Aetna</v>
      </c>
      <c r="Q52" s="16" t="str">
        <f>IF(AND(N52=E52,O52=G52),"","Changed")</f>
        <v/>
      </c>
      <c r="R52" s="7" t="n"/>
    </row>
    <row r="53">
      <c r="A53" s="15" t="inlineStr">
        <is>
          <t>PA</t>
        </is>
      </c>
      <c r="B53" s="15" t="inlineStr">
        <is>
          <t>Forest</t>
        </is>
      </c>
      <c r="C53" s="16" t="n">
        <v>12</v>
      </c>
      <c r="D53" s="16" t="n">
        <v>76</v>
      </c>
      <c r="E53" s="16">
        <f>IF('By company'!C53&gt;0,1,0)+IF('By company'!D53&gt;0,1,0)+IF('By company'!E53&gt;0,1,0)+IF('By company'!F53&gt;0,1,0)</f>
        <v>4</v>
      </c>
      <c r="F53" s="15" t="str">
        <f>MID(IF('By company'!C53&gt;0,", Devoted","")&amp;IF('By company'!D53&gt;0,", Wellcare","")&amp;IF('By company'!E53&gt;0,", Highmark","")&amp;IF('By company'!F53&gt;0,", Aetna",""),3,200)</f>
        <v>Devoted, Wellcare, Highmark, Aetna</v>
      </c>
      <c r="G53" s="17">
        <f>SUM(H53:M53)</f>
        <v>38</v>
      </c>
      <c r="H53" s="16" t="n">
        <v>3</v>
      </c>
      <c r="I53" s="16" t="n">
        <v>21</v>
      </c>
      <c r="J53" s="16" t="n">
        <v>8</v>
      </c>
      <c r="K53" s="16" t="n">
        <v>3</v>
      </c>
      <c r="L53" s="16" t="n">
        <v>1</v>
      </c>
      <c r="M53" s="16" t="n">
        <v>2</v>
      </c>
      <c r="N53" s="16">
        <f>IF('By company'!L53&gt;0,1,0)+IF('By company'!M53&gt;0,1,0)+IF('By company'!N53&gt;0,1,0)+IF('By company'!O53&gt;0,1,0)</f>
        <v>4</v>
      </c>
      <c r="O53" s="17">
        <f>SUM('By company'!L53:O53)</f>
        <v>38</v>
      </c>
      <c r="P53" s="15" t="str">
        <f>MID(IF('By company'!L53&gt;0,", Devoted","")&amp;IF('By company'!M53&gt;0,", Wellcare","")&amp;IF('By company'!N53&gt;0,", Highmark","")&amp;IF('By company'!O53&gt;0,", Aetna",""),3,200)</f>
        <v>Devoted, Wellcare, Highmark, Aetna</v>
      </c>
      <c r="Q53" s="16" t="str">
        <f>IF(AND(N53=E53,O53=G53),"","Changed")</f>
        <v/>
      </c>
      <c r="R53" s="7" t="n"/>
    </row>
    <row r="54">
      <c r="A54" s="15" t="inlineStr">
        <is>
          <t>PA</t>
        </is>
      </c>
      <c r="B54" s="15" t="inlineStr">
        <is>
          <t>Franklin</t>
        </is>
      </c>
      <c r="C54" s="16" t="n">
        <v>12</v>
      </c>
      <c r="D54" s="16" t="n">
        <v>89</v>
      </c>
      <c r="E54" s="16">
        <f>IF('By company'!C54&gt;0,1,0)+IF('By company'!D54&gt;0,1,0)+IF('By company'!E54&gt;0,1,0)+IF('By company'!F54&gt;0,1,0)</f>
        <v>4</v>
      </c>
      <c r="F54" s="15" t="str">
        <f>MID(IF('By company'!C54&gt;0,", Devoted","")&amp;IF('By company'!D54&gt;0,", Wellcare","")&amp;IF('By company'!E54&gt;0,", Highmark","")&amp;IF('By company'!F54&gt;0,", Aetna",""),3,200)</f>
        <v>Devoted, Wellcare, Highmark, Aetna</v>
      </c>
      <c r="G54" s="17">
        <f>SUM(H54:M54)</f>
        <v>34</v>
      </c>
      <c r="H54" s="16" t="n">
        <v>3</v>
      </c>
      <c r="I54" s="16" t="n">
        <v>17</v>
      </c>
      <c r="J54" s="16" t="n">
        <v>7</v>
      </c>
      <c r="K54" s="16" t="n">
        <v>4</v>
      </c>
      <c r="L54" s="16" t="n">
        <v>1</v>
      </c>
      <c r="M54" s="16" t="n">
        <v>2</v>
      </c>
      <c r="N54" s="16">
        <f>IF('By company'!L54&gt;0,1,0)+IF('By company'!M54&gt;0,1,0)+IF('By company'!N54&gt;0,1,0)+IF('By company'!O54&gt;0,1,0)</f>
        <v>4</v>
      </c>
      <c r="O54" s="17">
        <f>SUM('By company'!L54:O54)</f>
        <v>34</v>
      </c>
      <c r="P54" s="15" t="str">
        <f>MID(IF('By company'!L54&gt;0,", Devoted","")&amp;IF('By company'!M54&gt;0,", Wellcare","")&amp;IF('By company'!N54&gt;0,", Highmark","")&amp;IF('By company'!O54&gt;0,", Aetna",""),3,200)</f>
        <v>Devoted, Wellcare, Highmark, Aetna</v>
      </c>
      <c r="Q54" s="16" t="str">
        <f>IF(AND(N54=E54,O54=G54),"","Changed")</f>
        <v/>
      </c>
      <c r="R54" s="7" t="n"/>
    </row>
    <row r="55">
      <c r="A55" s="15" t="inlineStr">
        <is>
          <t>PA</t>
        </is>
      </c>
      <c r="B55" s="15" t="inlineStr">
        <is>
          <t>Fulton</t>
        </is>
      </c>
      <c r="C55" s="16" t="n">
        <v>13</v>
      </c>
      <c r="D55" s="16" t="n">
        <v>88</v>
      </c>
      <c r="E55" s="16">
        <f>IF('By company'!C55&gt;0,1,0)+IF('By company'!D55&gt;0,1,0)+IF('By company'!E55&gt;0,1,0)+IF('By company'!F55&gt;0,1,0)</f>
        <v>4</v>
      </c>
      <c r="F55" s="15" t="str">
        <f>MID(IF('By company'!C55&gt;0,", Devoted","")&amp;IF('By company'!D55&gt;0,", Wellcare","")&amp;IF('By company'!E55&gt;0,", Highmark","")&amp;IF('By company'!F55&gt;0,", Aetna",""),3,200)</f>
        <v>Devoted, Wellcare, Highmark, Aetna</v>
      </c>
      <c r="G55" s="17">
        <f>SUM(H55:M55)</f>
        <v>33</v>
      </c>
      <c r="H55" s="16" t="n">
        <v>3</v>
      </c>
      <c r="I55" s="16" t="n">
        <v>17</v>
      </c>
      <c r="J55" s="16" t="n">
        <v>7</v>
      </c>
      <c r="K55" s="16" t="n">
        <v>3</v>
      </c>
      <c r="L55" s="16" t="n">
        <v>1</v>
      </c>
      <c r="M55" s="16" t="n">
        <v>2</v>
      </c>
      <c r="N55" s="16">
        <f>IF('By company'!L55&gt;0,1,0)+IF('By company'!M55&gt;0,1,0)+IF('By company'!N55&gt;0,1,0)+IF('By company'!O55&gt;0,1,0)</f>
        <v>4</v>
      </c>
      <c r="O55" s="17">
        <f>SUM('By company'!L55:O55)</f>
        <v>33</v>
      </c>
      <c r="P55" s="15" t="str">
        <f>MID(IF('By company'!L55&gt;0,", Devoted","")&amp;IF('By company'!M55&gt;0,", Wellcare","")&amp;IF('By company'!N55&gt;0,", Highmark","")&amp;IF('By company'!O55&gt;0,", Aetna",""),3,200)</f>
        <v>Devoted, Wellcare, Highmark, Aetna</v>
      </c>
      <c r="Q55" s="16" t="str">
        <f>IF(AND(N55=E55,O55=G55),"","Changed")</f>
        <v/>
      </c>
      <c r="R55" s="7" t="n"/>
    </row>
    <row r="56">
      <c r="A56" s="15" t="inlineStr">
        <is>
          <t>PA</t>
        </is>
      </c>
      <c r="B56" s="15" t="inlineStr">
        <is>
          <t>Greene</t>
        </is>
      </c>
      <c r="C56" s="16" t="n">
        <v>15</v>
      </c>
      <c r="D56" s="16" t="n">
        <v>94</v>
      </c>
      <c r="E56" s="16">
        <f>IF('By company'!C56&gt;0,1,0)+IF('By company'!D56&gt;0,1,0)+IF('By company'!E56&gt;0,1,0)+IF('By company'!F56&gt;0,1,0)</f>
        <v>4</v>
      </c>
      <c r="F56" s="15" t="str">
        <f>MID(IF('By company'!C56&gt;0,", Devoted","")&amp;IF('By company'!D56&gt;0,", Wellcare","")&amp;IF('By company'!E56&gt;0,", Highmark","")&amp;IF('By company'!F56&gt;0,", Aetna",""),3,200)</f>
        <v>Devoted, Wellcare, Highmark, Aetna</v>
      </c>
      <c r="G56" s="17">
        <f>SUM(H56:M56)</f>
        <v>38</v>
      </c>
      <c r="H56" s="16" t="n">
        <v>3</v>
      </c>
      <c r="I56" s="16" t="n">
        <v>21</v>
      </c>
      <c r="J56" s="16" t="n">
        <v>8</v>
      </c>
      <c r="K56" s="16" t="n">
        <v>3</v>
      </c>
      <c r="L56" s="16" t="n">
        <v>1</v>
      </c>
      <c r="M56" s="16" t="n">
        <v>2</v>
      </c>
      <c r="N56" s="16">
        <f>IF('By company'!L56&gt;0,1,0)+IF('By company'!M56&gt;0,1,0)+IF('By company'!N56&gt;0,1,0)+IF('By company'!O56&gt;0,1,0)</f>
        <v>4</v>
      </c>
      <c r="O56" s="17">
        <f>SUM('By company'!L56:O56)</f>
        <v>38</v>
      </c>
      <c r="P56" s="15" t="str">
        <f>MID(IF('By company'!L56&gt;0,", Devoted","")&amp;IF('By company'!M56&gt;0,", Wellcare","")&amp;IF('By company'!N56&gt;0,", Highmark","")&amp;IF('By company'!O56&gt;0,", Aetna",""),3,200)</f>
        <v>Devoted, Wellcare, Highmark, Aetna</v>
      </c>
      <c r="Q56" s="16" t="str">
        <f>IF(AND(N56=E56,O56=G56),"","Changed")</f>
        <v/>
      </c>
      <c r="R56" s="7" t="n"/>
    </row>
    <row r="57">
      <c r="A57" s="15" t="inlineStr">
        <is>
          <t>PA</t>
        </is>
      </c>
      <c r="B57" s="15" t="inlineStr">
        <is>
          <t>Huntingdon</t>
        </is>
      </c>
      <c r="C57" s="16" t="n">
        <v>13</v>
      </c>
      <c r="D57" s="16" t="n">
        <v>95</v>
      </c>
      <c r="E57" s="16">
        <f>IF('By company'!C57&gt;0,1,0)+IF('By company'!D57&gt;0,1,0)+IF('By company'!E57&gt;0,1,0)+IF('By company'!F57&gt;0,1,0)</f>
        <v>4</v>
      </c>
      <c r="F57" s="15" t="str">
        <f>MID(IF('By company'!C57&gt;0,", Devoted","")&amp;IF('By company'!D57&gt;0,", Wellcare","")&amp;IF('By company'!E57&gt;0,", Highmark","")&amp;IF('By company'!F57&gt;0,", Aetna",""),3,200)</f>
        <v>Devoted, Wellcare, Highmark, Aetna</v>
      </c>
      <c r="G57" s="17">
        <f>SUM(H57:M57)</f>
        <v>38</v>
      </c>
      <c r="H57" s="16" t="n">
        <v>3</v>
      </c>
      <c r="I57" s="16" t="n">
        <v>21</v>
      </c>
      <c r="J57" s="16" t="n">
        <v>7</v>
      </c>
      <c r="K57" s="16" t="n">
        <v>4</v>
      </c>
      <c r="L57" s="16" t="n">
        <v>1</v>
      </c>
      <c r="M57" s="16" t="n">
        <v>2</v>
      </c>
      <c r="N57" s="16">
        <f>IF('By company'!L57&gt;0,1,0)+IF('By company'!M57&gt;0,1,0)+IF('By company'!N57&gt;0,1,0)+IF('By company'!O57&gt;0,1,0)</f>
        <v>4</v>
      </c>
      <c r="O57" s="17">
        <f>SUM('By company'!L57:O57)</f>
        <v>38</v>
      </c>
      <c r="P57" s="15" t="str">
        <f>MID(IF('By company'!L57&gt;0,", Devoted","")&amp;IF('By company'!M57&gt;0,", Wellcare","")&amp;IF('By company'!N57&gt;0,", Highmark","")&amp;IF('By company'!O57&gt;0,", Aetna",""),3,200)</f>
        <v>Devoted, Wellcare, Highmark, Aetna</v>
      </c>
      <c r="Q57" s="16" t="str">
        <f>IF(AND(N57=E57,O57=G57),"","Changed")</f>
        <v/>
      </c>
      <c r="R57" s="7" t="n"/>
    </row>
    <row r="58">
      <c r="A58" s="15" t="inlineStr">
        <is>
          <t>PA</t>
        </is>
      </c>
      <c r="B58" s="15" t="inlineStr">
        <is>
          <t>Indiana</t>
        </is>
      </c>
      <c r="C58" s="16" t="n">
        <v>9</v>
      </c>
      <c r="D58" s="16" t="n">
        <v>69</v>
      </c>
      <c r="E58" s="16">
        <f>IF('By company'!C58&gt;0,1,0)+IF('By company'!D58&gt;0,1,0)+IF('By company'!E58&gt;0,1,0)+IF('By company'!F58&gt;0,1,0)</f>
        <v>4</v>
      </c>
      <c r="F58" s="15" t="str">
        <f>MID(IF('By company'!C58&gt;0,", Devoted","")&amp;IF('By company'!D58&gt;0,", Wellcare","")&amp;IF('By company'!E58&gt;0,", Highmark","")&amp;IF('By company'!F58&gt;0,", Aetna",""),3,200)</f>
        <v>Devoted, Wellcare, Highmark, Aetna</v>
      </c>
      <c r="G58" s="17">
        <f>SUM(H58:M58)</f>
        <v>39</v>
      </c>
      <c r="H58" s="16" t="n">
        <v>3</v>
      </c>
      <c r="I58" s="16" t="n">
        <v>22</v>
      </c>
      <c r="J58" s="16" t="n">
        <v>8</v>
      </c>
      <c r="K58" s="16" t="n">
        <v>3</v>
      </c>
      <c r="L58" s="16" t="n">
        <v>1</v>
      </c>
      <c r="M58" s="16" t="n">
        <v>2</v>
      </c>
      <c r="N58" s="16">
        <f>IF('By company'!L58&gt;0,1,0)+IF('By company'!M58&gt;0,1,0)+IF('By company'!N58&gt;0,1,0)+IF('By company'!O58&gt;0,1,0)</f>
        <v>4</v>
      </c>
      <c r="O58" s="17">
        <f>SUM('By company'!L58:O58)</f>
        <v>39</v>
      </c>
      <c r="P58" s="15" t="str">
        <f>MID(IF('By company'!L58&gt;0,", Devoted","")&amp;IF('By company'!M58&gt;0,", Wellcare","")&amp;IF('By company'!N58&gt;0,", Highmark","")&amp;IF('By company'!O58&gt;0,", Aetna",""),3,200)</f>
        <v>Devoted, Wellcare, Highmark, Aetna</v>
      </c>
      <c r="Q58" s="16" t="str">
        <f>IF(AND(N58=E58,O58=G58),"","Changed")</f>
        <v/>
      </c>
      <c r="R58" s="7" t="n"/>
    </row>
    <row r="59">
      <c r="A59" s="15" t="inlineStr">
        <is>
          <t>PA</t>
        </is>
      </c>
      <c r="B59" s="15" t="inlineStr">
        <is>
          <t>Jefferson</t>
        </is>
      </c>
      <c r="C59" s="16" t="n">
        <v>12</v>
      </c>
      <c r="D59" s="16" t="n">
        <v>84</v>
      </c>
      <c r="E59" s="16">
        <f>IF('By company'!C59&gt;0,1,0)+IF('By company'!D59&gt;0,1,0)+IF('By company'!E59&gt;0,1,0)+IF('By company'!F59&gt;0,1,0)</f>
        <v>4</v>
      </c>
      <c r="F59" s="15" t="str">
        <f>MID(IF('By company'!C59&gt;0,", Devoted","")&amp;IF('By company'!D59&gt;0,", Wellcare","")&amp;IF('By company'!E59&gt;0,", Highmark","")&amp;IF('By company'!F59&gt;0,", Aetna",""),3,200)</f>
        <v>Devoted, Wellcare, Highmark, Aetna</v>
      </c>
      <c r="G59" s="17">
        <f>SUM(H59:M59)</f>
        <v>37</v>
      </c>
      <c r="H59" s="16" t="n">
        <v>3</v>
      </c>
      <c r="I59" s="16" t="n">
        <v>21</v>
      </c>
      <c r="J59" s="16" t="n">
        <v>7</v>
      </c>
      <c r="K59" s="16" t="n">
        <v>3</v>
      </c>
      <c r="L59" s="16" t="n">
        <v>1</v>
      </c>
      <c r="M59" s="16" t="n">
        <v>2</v>
      </c>
      <c r="N59" s="16">
        <f>IF('By company'!L59&gt;0,1,0)+IF('By company'!M59&gt;0,1,0)+IF('By company'!N59&gt;0,1,0)+IF('By company'!O59&gt;0,1,0)</f>
        <v>4</v>
      </c>
      <c r="O59" s="17">
        <f>SUM('By company'!L59:O59)</f>
        <v>37</v>
      </c>
      <c r="P59" s="15" t="str">
        <f>MID(IF('By company'!L59&gt;0,", Devoted","")&amp;IF('By company'!M59&gt;0,", Wellcare","")&amp;IF('By company'!N59&gt;0,", Highmark","")&amp;IF('By company'!O59&gt;0,", Aetna",""),3,200)</f>
        <v>Devoted, Wellcare, Highmark, Aetna</v>
      </c>
      <c r="Q59" s="16" t="str">
        <f>IF(AND(N59=E59,O59=G59),"","Changed")</f>
        <v/>
      </c>
      <c r="R59" s="7" t="n"/>
    </row>
    <row r="60">
      <c r="A60" s="15" t="inlineStr">
        <is>
          <t>PA</t>
        </is>
      </c>
      <c r="B60" s="15" t="inlineStr">
        <is>
          <t>Juniata</t>
        </is>
      </c>
      <c r="C60" s="16" t="n">
        <v>12</v>
      </c>
      <c r="D60" s="16" t="n">
        <v>96</v>
      </c>
      <c r="E60" s="16">
        <f>IF('By company'!C60&gt;0,1,0)+IF('By company'!D60&gt;0,1,0)+IF('By company'!E60&gt;0,1,0)+IF('By company'!F60&gt;0,1,0)</f>
        <v>4</v>
      </c>
      <c r="F60" s="15" t="str">
        <f>MID(IF('By company'!C60&gt;0,", Devoted","")&amp;IF('By company'!D60&gt;0,", Wellcare","")&amp;IF('By company'!E60&gt;0,", Highmark","")&amp;IF('By company'!F60&gt;0,", Aetna",""),3,200)</f>
        <v>Devoted, Wellcare, Highmark, Aetna</v>
      </c>
      <c r="G60" s="17">
        <f>SUM(H60:M60)</f>
        <v>39</v>
      </c>
      <c r="H60" s="16" t="n">
        <v>3</v>
      </c>
      <c r="I60" s="16" t="n">
        <v>23</v>
      </c>
      <c r="J60" s="16" t="n">
        <v>7</v>
      </c>
      <c r="K60" s="16" t="n">
        <v>3</v>
      </c>
      <c r="L60" s="16" t="n">
        <v>1</v>
      </c>
      <c r="M60" s="16" t="n">
        <v>2</v>
      </c>
      <c r="N60" s="16">
        <f>IF('By company'!L60&gt;0,1,0)+IF('By company'!M60&gt;0,1,0)+IF('By company'!N60&gt;0,1,0)+IF('By company'!O60&gt;0,1,0)</f>
        <v>4</v>
      </c>
      <c r="O60" s="17">
        <f>SUM('By company'!L60:O60)</f>
        <v>39</v>
      </c>
      <c r="P60" s="15" t="str">
        <f>MID(IF('By company'!L60&gt;0,", Devoted","")&amp;IF('By company'!M60&gt;0,", Wellcare","")&amp;IF('By company'!N60&gt;0,", Highmark","")&amp;IF('By company'!O60&gt;0,", Aetna",""),3,200)</f>
        <v>Devoted, Wellcare, Highmark, Aetna</v>
      </c>
      <c r="Q60" s="16" t="str">
        <f>IF(AND(N60=E60,O60=G60),"","Changed")</f>
        <v/>
      </c>
      <c r="R60" s="7" t="n"/>
    </row>
    <row r="61">
      <c r="A61" s="15" t="inlineStr">
        <is>
          <t>PA</t>
        </is>
      </c>
      <c r="B61" s="15" t="inlineStr">
        <is>
          <t>Lackawanna</t>
        </is>
      </c>
      <c r="C61" s="16" t="n">
        <v>10</v>
      </c>
      <c r="D61" s="16" t="n">
        <v>83</v>
      </c>
      <c r="E61" s="16">
        <f>IF('By company'!C61&gt;0,1,0)+IF('By company'!D61&gt;0,1,0)+IF('By company'!E61&gt;0,1,0)+IF('By company'!F61&gt;0,1,0)</f>
        <v>4</v>
      </c>
      <c r="F61" s="15" t="str">
        <f>MID(IF('By company'!C61&gt;0,", Devoted","")&amp;IF('By company'!D61&gt;0,", Wellcare","")&amp;IF('By company'!E61&gt;0,", Highmark","")&amp;IF('By company'!F61&gt;0,", Aetna",""),3,200)</f>
        <v>Devoted, Wellcare, Highmark, Aetna</v>
      </c>
      <c r="G61" s="17">
        <f>SUM(H61:M61)</f>
        <v>36</v>
      </c>
      <c r="H61" s="16" t="n">
        <v>3</v>
      </c>
      <c r="I61" s="16" t="n">
        <v>21</v>
      </c>
      <c r="J61" s="16" t="n">
        <v>6</v>
      </c>
      <c r="K61" s="16" t="n">
        <v>3</v>
      </c>
      <c r="L61" s="16" t="n">
        <v>1</v>
      </c>
      <c r="M61" s="16" t="n">
        <v>2</v>
      </c>
      <c r="N61" s="16">
        <f>IF('By company'!L61&gt;0,1,0)+IF('By company'!M61&gt;0,1,0)+IF('By company'!N61&gt;0,1,0)+IF('By company'!O61&gt;0,1,0)</f>
        <v>4</v>
      </c>
      <c r="O61" s="17">
        <f>SUM('By company'!L61:O61)</f>
        <v>36</v>
      </c>
      <c r="P61" s="15" t="str">
        <f>MID(IF('By company'!L61&gt;0,", Devoted","")&amp;IF('By company'!M61&gt;0,", Wellcare","")&amp;IF('By company'!N61&gt;0,", Highmark","")&amp;IF('By company'!O61&gt;0,", Aetna",""),3,200)</f>
        <v>Devoted, Wellcare, Highmark, Aetna</v>
      </c>
      <c r="Q61" s="16" t="str">
        <f>IF(AND(N61=E61,O61=G61),"","Changed")</f>
        <v/>
      </c>
      <c r="R61" s="7" t="n"/>
    </row>
    <row r="62">
      <c r="A62" s="15" t="inlineStr">
        <is>
          <t>PA</t>
        </is>
      </c>
      <c r="B62" s="15" t="inlineStr">
        <is>
          <t>Lancaster</t>
        </is>
      </c>
      <c r="C62" s="16" t="n">
        <v>14</v>
      </c>
      <c r="D62" s="16" t="n">
        <v>119</v>
      </c>
      <c r="E62" s="16">
        <f>IF('By company'!C62&gt;0,1,0)+IF('By company'!D62&gt;0,1,0)+IF('By company'!E62&gt;0,1,0)+IF('By company'!F62&gt;0,1,0)</f>
        <v>4</v>
      </c>
      <c r="F62" s="15" t="str">
        <f>MID(IF('By company'!C62&gt;0,", Devoted","")&amp;IF('By company'!D62&gt;0,", Wellcare","")&amp;IF('By company'!E62&gt;0,", Highmark","")&amp;IF('By company'!F62&gt;0,", Aetna",""),3,200)</f>
        <v>Devoted, Wellcare, Highmark, Aetna</v>
      </c>
      <c r="G62" s="17">
        <f>SUM(H62:M62)</f>
        <v>39</v>
      </c>
      <c r="H62" s="16" t="n">
        <v>3</v>
      </c>
      <c r="I62" s="16" t="n">
        <v>21</v>
      </c>
      <c r="J62" s="16" t="n">
        <v>8</v>
      </c>
      <c r="K62" s="16" t="n">
        <v>4</v>
      </c>
      <c r="L62" s="16" t="n">
        <v>1</v>
      </c>
      <c r="M62" s="16" t="n">
        <v>2</v>
      </c>
      <c r="N62" s="16">
        <f>IF('By company'!L62&gt;0,1,0)+IF('By company'!M62&gt;0,1,0)+IF('By company'!N62&gt;0,1,0)+IF('By company'!O62&gt;0,1,0)</f>
        <v>4</v>
      </c>
      <c r="O62" s="17">
        <f>SUM('By company'!L62:O62)</f>
        <v>39</v>
      </c>
      <c r="P62" s="15" t="str">
        <f>MID(IF('By company'!L62&gt;0,", Devoted","")&amp;IF('By company'!M62&gt;0,", Wellcare","")&amp;IF('By company'!N62&gt;0,", Highmark","")&amp;IF('By company'!O62&gt;0,", Aetna",""),3,200)</f>
        <v>Devoted, Wellcare, Highmark, Aetna</v>
      </c>
      <c r="Q62" s="16" t="str">
        <f>IF(AND(N62=E62,O62=G62),"","Changed")</f>
        <v/>
      </c>
      <c r="R62" s="7" t="n"/>
    </row>
    <row r="63">
      <c r="A63" s="15" t="inlineStr">
        <is>
          <t>PA</t>
        </is>
      </c>
      <c r="B63" s="15" t="inlineStr">
        <is>
          <t>Lawrence</t>
        </is>
      </c>
      <c r="C63" s="16" t="n">
        <v>12</v>
      </c>
      <c r="D63" s="16" t="n">
        <v>98</v>
      </c>
      <c r="E63" s="16">
        <f>IF('By company'!C63&gt;0,1,0)+IF('By company'!D63&gt;0,1,0)+IF('By company'!E63&gt;0,1,0)+IF('By company'!F63&gt;0,1,0)</f>
        <v>4</v>
      </c>
      <c r="F63" s="15" t="str">
        <f>MID(IF('By company'!C63&gt;0,", Devoted","")&amp;IF('By company'!D63&gt;0,", Wellcare","")&amp;IF('By company'!E63&gt;0,", Highmark","")&amp;IF('By company'!F63&gt;0,", Aetna",""),3,200)</f>
        <v>Devoted, Wellcare, Highmark, Aetna</v>
      </c>
      <c r="G63" s="17">
        <f>SUM(H63:M63)</f>
        <v>39</v>
      </c>
      <c r="H63" s="16" t="n">
        <v>3</v>
      </c>
      <c r="I63" s="16" t="n">
        <v>22</v>
      </c>
      <c r="J63" s="16" t="n">
        <v>8</v>
      </c>
      <c r="K63" s="16" t="n">
        <v>3</v>
      </c>
      <c r="L63" s="16" t="n">
        <v>1</v>
      </c>
      <c r="M63" s="16" t="n">
        <v>2</v>
      </c>
      <c r="N63" s="16">
        <f>IF('By company'!L63&gt;0,1,0)+IF('By company'!M63&gt;0,1,0)+IF('By company'!N63&gt;0,1,0)+IF('By company'!O63&gt;0,1,0)</f>
        <v>4</v>
      </c>
      <c r="O63" s="17">
        <f>SUM('By company'!L63:O63)</f>
        <v>39</v>
      </c>
      <c r="P63" s="15" t="str">
        <f>MID(IF('By company'!L63&gt;0,", Devoted","")&amp;IF('By company'!M63&gt;0,", Wellcare","")&amp;IF('By company'!N63&gt;0,", Highmark","")&amp;IF('By company'!O63&gt;0,", Aetna",""),3,200)</f>
        <v>Devoted, Wellcare, Highmark, Aetna</v>
      </c>
      <c r="Q63" s="16" t="str">
        <f>IF(AND(N63=E63,O63=G63),"","Changed")</f>
        <v/>
      </c>
      <c r="R63" s="7" t="n"/>
    </row>
    <row r="64">
      <c r="A64" s="15" t="inlineStr">
        <is>
          <t>PA</t>
        </is>
      </c>
      <c r="B64" s="15" t="inlineStr">
        <is>
          <t>Lebanon</t>
        </is>
      </c>
      <c r="C64" s="16" t="n">
        <v>14</v>
      </c>
      <c r="D64" s="16" t="n">
        <v>115</v>
      </c>
      <c r="E64" s="16">
        <f>IF('By company'!C64&gt;0,1,0)+IF('By company'!D64&gt;0,1,0)+IF('By company'!E64&gt;0,1,0)+IF('By company'!F64&gt;0,1,0)</f>
        <v>4</v>
      </c>
      <c r="F64" s="15" t="str">
        <f>MID(IF('By company'!C64&gt;0,", Devoted","")&amp;IF('By company'!D64&gt;0,", Wellcare","")&amp;IF('By company'!E64&gt;0,", Highmark","")&amp;IF('By company'!F64&gt;0,", Aetna",""),3,200)</f>
        <v>Devoted, Wellcare, Highmark, Aetna</v>
      </c>
      <c r="G64" s="17">
        <f>SUM(H64:M64)</f>
        <v>39</v>
      </c>
      <c r="H64" s="16" t="n">
        <v>3</v>
      </c>
      <c r="I64" s="16" t="n">
        <v>21</v>
      </c>
      <c r="J64" s="16" t="n">
        <v>8</v>
      </c>
      <c r="K64" s="16" t="n">
        <v>4</v>
      </c>
      <c r="L64" s="16" t="n">
        <v>1</v>
      </c>
      <c r="M64" s="16" t="n">
        <v>2</v>
      </c>
      <c r="N64" s="16">
        <f>IF('By company'!L64&gt;0,1,0)+IF('By company'!M64&gt;0,1,0)+IF('By company'!N64&gt;0,1,0)+IF('By company'!O64&gt;0,1,0)</f>
        <v>4</v>
      </c>
      <c r="O64" s="17">
        <f>SUM('By company'!L64:O64)</f>
        <v>39</v>
      </c>
      <c r="P64" s="15" t="str">
        <f>MID(IF('By company'!L64&gt;0,", Devoted","")&amp;IF('By company'!M64&gt;0,", Wellcare","")&amp;IF('By company'!N64&gt;0,", Highmark","")&amp;IF('By company'!O64&gt;0,", Aetna",""),3,200)</f>
        <v>Devoted, Wellcare, Highmark, Aetna</v>
      </c>
      <c r="Q64" s="16" t="str">
        <f>IF(AND(N64=E64,O64=G64),"","Changed")</f>
        <v/>
      </c>
      <c r="R64" s="7" t="n"/>
    </row>
    <row r="65">
      <c r="A65" s="15" t="inlineStr">
        <is>
          <t>PA</t>
        </is>
      </c>
      <c r="B65" s="15" t="inlineStr">
        <is>
          <t>Lehigh</t>
        </is>
      </c>
      <c r="C65" s="16" t="n">
        <v>12</v>
      </c>
      <c r="D65" s="16" t="n">
        <v>113</v>
      </c>
      <c r="E65" s="16">
        <f>IF('By company'!C65&gt;0,1,0)+IF('By company'!D65&gt;0,1,0)+IF('By company'!E65&gt;0,1,0)+IF('By company'!F65&gt;0,1,0)</f>
        <v>4</v>
      </c>
      <c r="F65" s="15" t="str">
        <f>MID(IF('By company'!C65&gt;0,", Devoted","")&amp;IF('By company'!D65&gt;0,", Wellcare","")&amp;IF('By company'!E65&gt;0,", Highmark","")&amp;IF('By company'!F65&gt;0,", Aetna",""),3,200)</f>
        <v>Devoted, Wellcare, Highmark, Aetna</v>
      </c>
      <c r="G65" s="17">
        <f>SUM(H65:M65)</f>
        <v>38</v>
      </c>
      <c r="H65" s="16" t="n">
        <v>3</v>
      </c>
      <c r="I65" s="16" t="n">
        <v>20</v>
      </c>
      <c r="J65" s="16" t="n">
        <v>8</v>
      </c>
      <c r="K65" s="16" t="n">
        <v>4</v>
      </c>
      <c r="L65" s="16" t="n">
        <v>1</v>
      </c>
      <c r="M65" s="16" t="n">
        <v>2</v>
      </c>
      <c r="N65" s="16">
        <f>IF('By company'!L65&gt;0,1,0)+IF('By company'!M65&gt;0,1,0)+IF('By company'!N65&gt;0,1,0)+IF('By company'!O65&gt;0,1,0)</f>
        <v>4</v>
      </c>
      <c r="O65" s="17">
        <f>SUM('By company'!L65:O65)</f>
        <v>38</v>
      </c>
      <c r="P65" s="15" t="str">
        <f>MID(IF('By company'!L65&gt;0,", Devoted","")&amp;IF('By company'!M65&gt;0,", Wellcare","")&amp;IF('By company'!N65&gt;0,", Highmark","")&amp;IF('By company'!O65&gt;0,", Aetna",""),3,200)</f>
        <v>Devoted, Wellcare, Highmark, Aetna</v>
      </c>
      <c r="Q65" s="16" t="str">
        <f>IF(AND(N65=E65,O65=G65),"","Changed")</f>
        <v/>
      </c>
      <c r="R65" s="7" t="n"/>
    </row>
    <row r="66">
      <c r="A66" s="15" t="inlineStr">
        <is>
          <t>PA</t>
        </is>
      </c>
      <c r="B66" s="15" t="inlineStr">
        <is>
          <t>Luzerne</t>
        </is>
      </c>
      <c r="C66" s="16" t="n">
        <v>11</v>
      </c>
      <c r="D66" s="16" t="n">
        <v>87</v>
      </c>
      <c r="E66" s="16">
        <f>IF('By company'!C66&gt;0,1,0)+IF('By company'!D66&gt;0,1,0)+IF('By company'!E66&gt;0,1,0)+IF('By company'!F66&gt;0,1,0)</f>
        <v>4</v>
      </c>
      <c r="F66" s="15" t="str">
        <f>MID(IF('By company'!C66&gt;0,", Devoted","")&amp;IF('By company'!D66&gt;0,", Wellcare","")&amp;IF('By company'!E66&gt;0,", Highmark","")&amp;IF('By company'!F66&gt;0,", Aetna",""),3,200)</f>
        <v>Devoted, Wellcare, Highmark, Aetna</v>
      </c>
      <c r="G66" s="17">
        <f>SUM(H66:M66)</f>
        <v>36</v>
      </c>
      <c r="H66" s="16" t="n">
        <v>3</v>
      </c>
      <c r="I66" s="16" t="n">
        <v>21</v>
      </c>
      <c r="J66" s="16" t="n">
        <v>6</v>
      </c>
      <c r="K66" s="16" t="n">
        <v>3</v>
      </c>
      <c r="L66" s="16" t="n">
        <v>1</v>
      </c>
      <c r="M66" s="16" t="n">
        <v>2</v>
      </c>
      <c r="N66" s="16">
        <f>IF('By company'!L66&gt;0,1,0)+IF('By company'!M66&gt;0,1,0)+IF('By company'!N66&gt;0,1,0)+IF('By company'!O66&gt;0,1,0)</f>
        <v>4</v>
      </c>
      <c r="O66" s="17">
        <f>SUM('By company'!L66:O66)</f>
        <v>36</v>
      </c>
      <c r="P66" s="15" t="str">
        <f>MID(IF('By company'!L66&gt;0,", Devoted","")&amp;IF('By company'!M66&gt;0,", Wellcare","")&amp;IF('By company'!N66&gt;0,", Highmark","")&amp;IF('By company'!O66&gt;0,", Aetna",""),3,200)</f>
        <v>Devoted, Wellcare, Highmark, Aetna</v>
      </c>
      <c r="Q66" s="16" t="str">
        <f>IF(AND(N66=E66,O66=G66),"","Changed")</f>
        <v/>
      </c>
      <c r="R66" s="7" t="n"/>
    </row>
    <row r="67">
      <c r="A67" s="15" t="inlineStr">
        <is>
          <t>PA</t>
        </is>
      </c>
      <c r="B67" s="15" t="inlineStr">
        <is>
          <t>Lycoming</t>
        </is>
      </c>
      <c r="C67" s="16" t="n">
        <v>9</v>
      </c>
      <c r="D67" s="16" t="n">
        <v>84</v>
      </c>
      <c r="E67" s="16">
        <f>IF('By company'!C67&gt;0,1,0)+IF('By company'!D67&gt;0,1,0)+IF('By company'!E67&gt;0,1,0)+IF('By company'!F67&gt;0,1,0)</f>
        <v>3</v>
      </c>
      <c r="F67" s="15" t="str">
        <f>MID(IF('By company'!C67&gt;0,", Devoted","")&amp;IF('By company'!D67&gt;0,", Wellcare","")&amp;IF('By company'!E67&gt;0,", Highmark","")&amp;IF('By company'!F67&gt;0,", Aetna",""),3,200)</f>
        <v>Wellcare, Highmark, Aetna</v>
      </c>
      <c r="G67" s="17">
        <f>SUM(H67:M67)</f>
        <v>29</v>
      </c>
      <c r="H67" s="16" t="n">
        <v>3</v>
      </c>
      <c r="I67" s="16" t="n">
        <v>16</v>
      </c>
      <c r="J67" s="16" t="n">
        <v>6</v>
      </c>
      <c r="K67" s="16" t="n">
        <v>1</v>
      </c>
      <c r="L67" s="16" t="n">
        <v>1</v>
      </c>
      <c r="M67" s="16" t="n">
        <v>2</v>
      </c>
      <c r="N67" s="16">
        <f>IF('By company'!L67&gt;0,1,0)+IF('By company'!M67&gt;0,1,0)+IF('By company'!N67&gt;0,1,0)+IF('By company'!O67&gt;0,1,0)</f>
        <v>3</v>
      </c>
      <c r="O67" s="17">
        <f>SUM('By company'!L67:O67)</f>
        <v>29</v>
      </c>
      <c r="P67" s="15" t="str">
        <f>MID(IF('By company'!L67&gt;0,", Devoted","")&amp;IF('By company'!M67&gt;0,", Wellcare","")&amp;IF('By company'!N67&gt;0,", Highmark","")&amp;IF('By company'!O67&gt;0,", Aetna",""),3,200)</f>
        <v>Wellcare, Highmark, Aetna</v>
      </c>
      <c r="Q67" s="16" t="str">
        <f>IF(AND(N67=E67,O67=G67),"","Changed")</f>
        <v/>
      </c>
      <c r="R67" s="7" t="n"/>
    </row>
    <row r="68">
      <c r="A68" s="15" t="inlineStr">
        <is>
          <t>PA</t>
        </is>
      </c>
      <c r="B68" s="15" t="inlineStr">
        <is>
          <t>McKean</t>
        </is>
      </c>
      <c r="C68" s="16" t="n">
        <v>10</v>
      </c>
      <c r="D68" s="16" t="n">
        <v>72</v>
      </c>
      <c r="E68" s="16">
        <f>IF('By company'!C68&gt;0,1,0)+IF('By company'!D68&gt;0,1,0)+IF('By company'!E68&gt;0,1,0)+IF('By company'!F68&gt;0,1,0)</f>
        <v>3</v>
      </c>
      <c r="F68" s="15" t="str">
        <f>MID(IF('By company'!C68&gt;0,", Devoted","")&amp;IF('By company'!D68&gt;0,", Wellcare","")&amp;IF('By company'!E68&gt;0,", Highmark","")&amp;IF('By company'!F68&gt;0,", Aetna",""),3,200)</f>
        <v>Wellcare, Highmark, Aetna</v>
      </c>
      <c r="G68" s="17">
        <f>SUM(H68:M68)</f>
        <v>28</v>
      </c>
      <c r="H68" s="16" t="n">
        <v>3</v>
      </c>
      <c r="I68" s="16" t="n">
        <v>16</v>
      </c>
      <c r="J68" s="16" t="n">
        <v>6</v>
      </c>
      <c r="K68" s="16" t="n">
        <v>0</v>
      </c>
      <c r="L68" s="16" t="n">
        <v>1</v>
      </c>
      <c r="M68" s="16" t="n">
        <v>2</v>
      </c>
      <c r="N68" s="16">
        <f>IF('By company'!L68&gt;0,1,0)+IF('By company'!M68&gt;0,1,0)+IF('By company'!N68&gt;0,1,0)+IF('By company'!O68&gt;0,1,0)</f>
        <v>3</v>
      </c>
      <c r="O68" s="17">
        <f>SUM('By company'!L68:O68)</f>
        <v>28</v>
      </c>
      <c r="P68" s="15" t="str">
        <f>MID(IF('By company'!L68&gt;0,", Devoted","")&amp;IF('By company'!M68&gt;0,", Wellcare","")&amp;IF('By company'!N68&gt;0,", Highmark","")&amp;IF('By company'!O68&gt;0,", Aetna",""),3,200)</f>
        <v>Wellcare, Highmark, Aetna</v>
      </c>
      <c r="Q68" s="16" t="str">
        <f>IF(AND(N68=E68,O68=G68),"","Changed")</f>
        <v/>
      </c>
      <c r="R68" s="7" t="n"/>
    </row>
    <row r="69">
      <c r="A69" s="15" t="inlineStr">
        <is>
          <t>PA</t>
        </is>
      </c>
      <c r="B69" s="15" t="inlineStr">
        <is>
          <t>Mercer</t>
        </is>
      </c>
      <c r="C69" s="16" t="n">
        <v>10</v>
      </c>
      <c r="D69" s="16" t="n">
        <v>90</v>
      </c>
      <c r="E69" s="16">
        <f>IF('By company'!C69&gt;0,1,0)+IF('By company'!D69&gt;0,1,0)+IF('By company'!E69&gt;0,1,0)+IF('By company'!F69&gt;0,1,0)</f>
        <v>4</v>
      </c>
      <c r="F69" s="15" t="str">
        <f>MID(IF('By company'!C69&gt;0,", Devoted","")&amp;IF('By company'!D69&gt;0,", Wellcare","")&amp;IF('By company'!E69&gt;0,", Highmark","")&amp;IF('By company'!F69&gt;0,", Aetna",""),3,200)</f>
        <v>Devoted, Wellcare, Highmark, Aetna</v>
      </c>
      <c r="G69" s="17">
        <f>SUM(H69:M69)</f>
        <v>40</v>
      </c>
      <c r="H69" s="16" t="n">
        <v>3</v>
      </c>
      <c r="I69" s="16" t="n">
        <v>23</v>
      </c>
      <c r="J69" s="16" t="n">
        <v>8</v>
      </c>
      <c r="K69" s="16" t="n">
        <v>3</v>
      </c>
      <c r="L69" s="16" t="n">
        <v>1</v>
      </c>
      <c r="M69" s="16" t="n">
        <v>2</v>
      </c>
      <c r="N69" s="16">
        <f>IF('By company'!L69&gt;0,1,0)+IF('By company'!M69&gt;0,1,0)+IF('By company'!N69&gt;0,1,0)+IF('By company'!O69&gt;0,1,0)</f>
        <v>4</v>
      </c>
      <c r="O69" s="17">
        <f>SUM('By company'!L69:O69)</f>
        <v>40</v>
      </c>
      <c r="P69" s="15" t="str">
        <f>MID(IF('By company'!L69&gt;0,", Devoted","")&amp;IF('By company'!M69&gt;0,", Wellcare","")&amp;IF('By company'!N69&gt;0,", Highmark","")&amp;IF('By company'!O69&gt;0,", Aetna",""),3,200)</f>
        <v>Devoted, Wellcare, Highmark, Aetna</v>
      </c>
      <c r="Q69" s="16" t="str">
        <f>IF(AND(N69=E69,O69=G69),"","Changed")</f>
        <v/>
      </c>
      <c r="R69" s="7" t="n"/>
    </row>
    <row r="70">
      <c r="A70" s="15" t="inlineStr">
        <is>
          <t>PA</t>
        </is>
      </c>
      <c r="B70" s="15" t="inlineStr">
        <is>
          <t>Mifflin</t>
        </is>
      </c>
      <c r="C70" s="16" t="n">
        <v>11</v>
      </c>
      <c r="D70" s="16" t="n">
        <v>91</v>
      </c>
      <c r="E70" s="16">
        <f>IF('By company'!C70&gt;0,1,0)+IF('By company'!D70&gt;0,1,0)+IF('By company'!E70&gt;0,1,0)+IF('By company'!F70&gt;0,1,0)</f>
        <v>4</v>
      </c>
      <c r="F70" s="15" t="str">
        <f>MID(IF('By company'!C70&gt;0,", Devoted","")&amp;IF('By company'!D70&gt;0,", Wellcare","")&amp;IF('By company'!E70&gt;0,", Highmark","")&amp;IF('By company'!F70&gt;0,", Aetna",""),3,200)</f>
        <v>Devoted, Wellcare, Highmark, Aetna</v>
      </c>
      <c r="G70" s="17">
        <f>SUM(H70:M70)</f>
        <v>37</v>
      </c>
      <c r="H70" s="16" t="n">
        <v>3</v>
      </c>
      <c r="I70" s="16" t="n">
        <v>20</v>
      </c>
      <c r="J70" s="16" t="n">
        <v>8</v>
      </c>
      <c r="K70" s="16" t="n">
        <v>3</v>
      </c>
      <c r="L70" s="16" t="n">
        <v>1</v>
      </c>
      <c r="M70" s="16" t="n">
        <v>2</v>
      </c>
      <c r="N70" s="16">
        <f>IF('By company'!L70&gt;0,1,0)+IF('By company'!M70&gt;0,1,0)+IF('By company'!N70&gt;0,1,0)+IF('By company'!O70&gt;0,1,0)</f>
        <v>4</v>
      </c>
      <c r="O70" s="17">
        <f>SUM('By company'!L70:O70)</f>
        <v>37</v>
      </c>
      <c r="P70" s="15" t="str">
        <f>MID(IF('By company'!L70&gt;0,", Devoted","")&amp;IF('By company'!M70&gt;0,", Wellcare","")&amp;IF('By company'!N70&gt;0,", Highmark","")&amp;IF('By company'!O70&gt;0,", Aetna",""),3,200)</f>
        <v>Devoted, Wellcare, Highmark, Aetna</v>
      </c>
      <c r="Q70" s="16" t="str">
        <f>IF(AND(N70=E70,O70=G70),"","Changed")</f>
        <v/>
      </c>
      <c r="R70" s="7" t="n"/>
    </row>
    <row r="71">
      <c r="A71" s="15" t="inlineStr">
        <is>
          <t>PA</t>
        </is>
      </c>
      <c r="B71" s="15" t="inlineStr">
        <is>
          <t>Monroe</t>
        </is>
      </c>
      <c r="C71" s="16" t="n">
        <v>11</v>
      </c>
      <c r="D71" s="16" t="n">
        <v>92</v>
      </c>
      <c r="E71" s="16">
        <f>IF('By company'!C71&gt;0,1,0)+IF('By company'!D71&gt;0,1,0)+IF('By company'!E71&gt;0,1,0)+IF('By company'!F71&gt;0,1,0)</f>
        <v>4</v>
      </c>
      <c r="F71" s="15" t="str">
        <f>MID(IF('By company'!C71&gt;0,", Devoted","")&amp;IF('By company'!D71&gt;0,", Wellcare","")&amp;IF('By company'!E71&gt;0,", Highmark","")&amp;IF('By company'!F71&gt;0,", Aetna",""),3,200)</f>
        <v>Devoted, Wellcare, Highmark, Aetna</v>
      </c>
      <c r="G71" s="17">
        <f>SUM(H71:M71)</f>
        <v>35</v>
      </c>
      <c r="H71" s="16" t="n">
        <v>3</v>
      </c>
      <c r="I71" s="16" t="n">
        <v>17</v>
      </c>
      <c r="J71" s="16" t="n">
        <v>8</v>
      </c>
      <c r="K71" s="16" t="n">
        <v>4</v>
      </c>
      <c r="L71" s="16" t="n">
        <v>1</v>
      </c>
      <c r="M71" s="16" t="n">
        <v>2</v>
      </c>
      <c r="N71" s="16">
        <f>IF('By company'!L71&gt;0,1,0)+IF('By company'!M71&gt;0,1,0)+IF('By company'!N71&gt;0,1,0)+IF('By company'!O71&gt;0,1,0)</f>
        <v>4</v>
      </c>
      <c r="O71" s="17">
        <f>SUM('By company'!L71:O71)</f>
        <v>35</v>
      </c>
      <c r="P71" s="15" t="str">
        <f>MID(IF('By company'!L71&gt;0,", Devoted","")&amp;IF('By company'!M71&gt;0,", Wellcare","")&amp;IF('By company'!N71&gt;0,", Highmark","")&amp;IF('By company'!O71&gt;0,", Aetna",""),3,200)</f>
        <v>Devoted, Wellcare, Highmark, Aetna</v>
      </c>
      <c r="Q71" s="16" t="str">
        <f>IF(AND(N71=E71,O71=G71),"","Changed")</f>
        <v/>
      </c>
      <c r="R71" s="7" t="n"/>
    </row>
    <row r="72">
      <c r="A72" s="15" t="inlineStr">
        <is>
          <t>PA</t>
        </is>
      </c>
      <c r="B72" s="15" t="inlineStr">
        <is>
          <t>Montgomery</t>
        </is>
      </c>
      <c r="C72" s="16" t="n">
        <v>13</v>
      </c>
      <c r="D72" s="16" t="n">
        <v>102</v>
      </c>
      <c r="E72" s="16">
        <f>IF('By company'!C72&gt;0,1,0)+IF('By company'!D72&gt;0,1,0)+IF('By company'!E72&gt;0,1,0)+IF('By company'!F72&gt;0,1,0)</f>
        <v>4</v>
      </c>
      <c r="F72" s="15" t="str">
        <f>MID(IF('By company'!C72&gt;0,", Devoted","")&amp;IF('By company'!D72&gt;0,", Wellcare","")&amp;IF('By company'!E72&gt;0,", Highmark","")&amp;IF('By company'!F72&gt;0,", Aetna",""),3,200)</f>
        <v>Devoted, Wellcare, Highmark, Aetna</v>
      </c>
      <c r="G72" s="17">
        <f>SUM(H72:M72)</f>
        <v>29</v>
      </c>
      <c r="H72" s="16" t="n">
        <v>2</v>
      </c>
      <c r="I72" s="16" t="n">
        <v>12</v>
      </c>
      <c r="J72" s="16" t="n">
        <v>8</v>
      </c>
      <c r="K72" s="16" t="n">
        <v>4</v>
      </c>
      <c r="L72" s="16" t="n">
        <v>1</v>
      </c>
      <c r="M72" s="16" t="n">
        <v>2</v>
      </c>
      <c r="N72" s="16">
        <f>IF('By company'!L72&gt;0,1,0)+IF('By company'!M72&gt;0,1,0)+IF('By company'!N72&gt;0,1,0)+IF('By company'!O72&gt;0,1,0)</f>
        <v>4</v>
      </c>
      <c r="O72" s="17">
        <f>SUM('By company'!L72:O72)</f>
        <v>29</v>
      </c>
      <c r="P72" s="15" t="str">
        <f>MID(IF('By company'!L72&gt;0,", Devoted","")&amp;IF('By company'!M72&gt;0,", Wellcare","")&amp;IF('By company'!N72&gt;0,", Highmark","")&amp;IF('By company'!O72&gt;0,", Aetna",""),3,200)</f>
        <v>Devoted, Wellcare, Highmark, Aetna</v>
      </c>
      <c r="Q72" s="16" t="str">
        <f>IF(AND(N72=E72,O72=G72),"","Changed")</f>
        <v/>
      </c>
      <c r="R72" s="7" t="n"/>
    </row>
    <row r="73">
      <c r="A73" s="15" t="inlineStr">
        <is>
          <t>PA</t>
        </is>
      </c>
      <c r="B73" s="15" t="inlineStr">
        <is>
          <t>Montour</t>
        </is>
      </c>
      <c r="C73" s="16" t="n">
        <v>13</v>
      </c>
      <c r="D73" s="16" t="n">
        <v>101</v>
      </c>
      <c r="E73" s="16">
        <f>IF('By company'!C73&gt;0,1,0)+IF('By company'!D73&gt;0,1,0)+IF('By company'!E73&gt;0,1,0)+IF('By company'!F73&gt;0,1,0)</f>
        <v>4</v>
      </c>
      <c r="F73" s="15" t="str">
        <f>MID(IF('By company'!C73&gt;0,", Devoted","")&amp;IF('By company'!D73&gt;0,", Wellcare","")&amp;IF('By company'!E73&gt;0,", Highmark","")&amp;IF('By company'!F73&gt;0,", Aetna",""),3,200)</f>
        <v>Devoted, Wellcare, Highmark, Aetna</v>
      </c>
      <c r="G73" s="17">
        <f>SUM(H73:M73)</f>
        <v>38</v>
      </c>
      <c r="H73" s="16" t="n">
        <v>3</v>
      </c>
      <c r="I73" s="16" t="n">
        <v>21</v>
      </c>
      <c r="J73" s="16" t="n">
        <v>8</v>
      </c>
      <c r="K73" s="16" t="n">
        <v>3</v>
      </c>
      <c r="L73" s="16" t="n">
        <v>1</v>
      </c>
      <c r="M73" s="16" t="n">
        <v>2</v>
      </c>
      <c r="N73" s="16">
        <f>IF('By company'!L73&gt;0,1,0)+IF('By company'!M73&gt;0,1,0)+IF('By company'!N73&gt;0,1,0)+IF('By company'!O73&gt;0,1,0)</f>
        <v>4</v>
      </c>
      <c r="O73" s="17">
        <f>SUM('By company'!L73:O73)</f>
        <v>38</v>
      </c>
      <c r="P73" s="15" t="str">
        <f>MID(IF('By company'!L73&gt;0,", Devoted","")&amp;IF('By company'!M73&gt;0,", Wellcare","")&amp;IF('By company'!N73&gt;0,", Highmark","")&amp;IF('By company'!O73&gt;0,", Aetna",""),3,200)</f>
        <v>Devoted, Wellcare, Highmark, Aetna</v>
      </c>
      <c r="Q73" s="16" t="str">
        <f>IF(AND(N73=E73,O73=G73),"","Changed")</f>
        <v/>
      </c>
      <c r="R73" s="7" t="n"/>
    </row>
    <row r="74">
      <c r="A74" s="15" t="inlineStr">
        <is>
          <t>PA</t>
        </is>
      </c>
      <c r="B74" s="15" t="inlineStr">
        <is>
          <t>Northampton</t>
        </is>
      </c>
      <c r="C74" s="16" t="n">
        <v>12</v>
      </c>
      <c r="D74" s="16" t="n">
        <v>111</v>
      </c>
      <c r="E74" s="16">
        <f>IF('By company'!C74&gt;0,1,0)+IF('By company'!D74&gt;0,1,0)+IF('By company'!E74&gt;0,1,0)+IF('By company'!F74&gt;0,1,0)</f>
        <v>4</v>
      </c>
      <c r="F74" s="15" t="str">
        <f>MID(IF('By company'!C74&gt;0,", Devoted","")&amp;IF('By company'!D74&gt;0,", Wellcare","")&amp;IF('By company'!E74&gt;0,", Highmark","")&amp;IF('By company'!F74&gt;0,", Aetna",""),3,200)</f>
        <v>Devoted, Wellcare, Highmark, Aetna</v>
      </c>
      <c r="G74" s="17">
        <f>SUM(H74:M74)</f>
        <v>38</v>
      </c>
      <c r="H74" s="16" t="n">
        <v>3</v>
      </c>
      <c r="I74" s="16" t="n">
        <v>20</v>
      </c>
      <c r="J74" s="16" t="n">
        <v>8</v>
      </c>
      <c r="K74" s="16" t="n">
        <v>4</v>
      </c>
      <c r="L74" s="16" t="n">
        <v>1</v>
      </c>
      <c r="M74" s="16" t="n">
        <v>2</v>
      </c>
      <c r="N74" s="16">
        <f>IF('By company'!L74&gt;0,1,0)+IF('By company'!M74&gt;0,1,0)+IF('By company'!N74&gt;0,1,0)+IF('By company'!O74&gt;0,1,0)</f>
        <v>4</v>
      </c>
      <c r="O74" s="17">
        <f>SUM('By company'!L74:O74)</f>
        <v>38</v>
      </c>
      <c r="P74" s="15" t="str">
        <f>MID(IF('By company'!L74&gt;0,", Devoted","")&amp;IF('By company'!M74&gt;0,", Wellcare","")&amp;IF('By company'!N74&gt;0,", Highmark","")&amp;IF('By company'!O74&gt;0,", Aetna",""),3,200)</f>
        <v>Devoted, Wellcare, Highmark, Aetna</v>
      </c>
      <c r="Q74" s="16" t="str">
        <f>IF(AND(N74=E74,O74=G74),"","Changed")</f>
        <v/>
      </c>
      <c r="R74" s="7" t="n"/>
    </row>
    <row r="75">
      <c r="A75" s="15" t="inlineStr">
        <is>
          <t>PA</t>
        </is>
      </c>
      <c r="B75" s="15" t="inlineStr">
        <is>
          <t>Northumberland</t>
        </is>
      </c>
      <c r="C75" s="16" t="n">
        <v>10</v>
      </c>
      <c r="D75" s="16" t="n">
        <v>63</v>
      </c>
      <c r="E75" s="16">
        <f>IF('By company'!C75&gt;0,1,0)+IF('By company'!D75&gt;0,1,0)+IF('By company'!E75&gt;0,1,0)+IF('By company'!F75&gt;0,1,0)</f>
        <v>3</v>
      </c>
      <c r="F75" s="15" t="str">
        <f>MID(IF('By company'!C75&gt;0,", Devoted","")&amp;IF('By company'!D75&gt;0,", Wellcare","")&amp;IF('By company'!E75&gt;0,", Highmark","")&amp;IF('By company'!F75&gt;0,", Aetna",""),3,200)</f>
        <v>Wellcare, Highmark, Aetna</v>
      </c>
      <c r="G75" s="17">
        <f>SUM(H75:M75)</f>
        <v>21</v>
      </c>
      <c r="H75" s="16" t="n">
        <v>3</v>
      </c>
      <c r="I75" s="16" t="n">
        <v>13</v>
      </c>
      <c r="J75" s="16" t="n">
        <v>2</v>
      </c>
      <c r="K75" s="16" t="n">
        <v>0</v>
      </c>
      <c r="L75" s="16" t="n">
        <v>1</v>
      </c>
      <c r="M75" s="16" t="n">
        <v>2</v>
      </c>
      <c r="N75" s="16">
        <f>IF('By company'!L75&gt;0,1,0)+IF('By company'!M75&gt;0,1,0)+IF('By company'!N75&gt;0,1,0)+IF('By company'!O75&gt;0,1,0)</f>
        <v>3</v>
      </c>
      <c r="O75" s="17">
        <f>SUM('By company'!L75:O75)</f>
        <v>21</v>
      </c>
      <c r="P75" s="15" t="str">
        <f>MID(IF('By company'!L75&gt;0,", Devoted","")&amp;IF('By company'!M75&gt;0,", Wellcare","")&amp;IF('By company'!N75&gt;0,", Highmark","")&amp;IF('By company'!O75&gt;0,", Aetna",""),3,200)</f>
        <v>Wellcare, Highmark, Aetna</v>
      </c>
      <c r="Q75" s="16" t="str">
        <f>IF(AND(N75=E75,O75=G75),"","Changed")</f>
        <v/>
      </c>
      <c r="R75" s="7" t="n"/>
    </row>
    <row r="76">
      <c r="A76" s="15" t="inlineStr">
        <is>
          <t>PA</t>
        </is>
      </c>
      <c r="B76" s="15" t="inlineStr">
        <is>
          <t>Perry</t>
        </is>
      </c>
      <c r="C76" s="16" t="n">
        <v>13</v>
      </c>
      <c r="D76" s="16" t="n">
        <v>113</v>
      </c>
      <c r="E76" s="16">
        <f>IF('By company'!C76&gt;0,1,0)+IF('By company'!D76&gt;0,1,0)+IF('By company'!E76&gt;0,1,0)+IF('By company'!F76&gt;0,1,0)</f>
        <v>4</v>
      </c>
      <c r="F76" s="15" t="str">
        <f>MID(IF('By company'!C76&gt;0,", Devoted","")&amp;IF('By company'!D76&gt;0,", Wellcare","")&amp;IF('By company'!E76&gt;0,", Highmark","")&amp;IF('By company'!F76&gt;0,", Aetna",""),3,200)</f>
        <v>Devoted, Wellcare, Highmark, Aetna</v>
      </c>
      <c r="G76" s="17">
        <f>SUM(H76:M76)</f>
        <v>40</v>
      </c>
      <c r="H76" s="16" t="n">
        <v>3</v>
      </c>
      <c r="I76" s="16" t="n">
        <v>22</v>
      </c>
      <c r="J76" s="16" t="n">
        <v>8</v>
      </c>
      <c r="K76" s="16" t="n">
        <v>4</v>
      </c>
      <c r="L76" s="16" t="n">
        <v>1</v>
      </c>
      <c r="M76" s="16" t="n">
        <v>2</v>
      </c>
      <c r="N76" s="16">
        <f>IF('By company'!L76&gt;0,1,0)+IF('By company'!M76&gt;0,1,0)+IF('By company'!N76&gt;0,1,0)+IF('By company'!O76&gt;0,1,0)</f>
        <v>4</v>
      </c>
      <c r="O76" s="17">
        <f>SUM('By company'!L76:O76)</f>
        <v>40</v>
      </c>
      <c r="P76" s="15" t="str">
        <f>MID(IF('By company'!L76&gt;0,", Devoted","")&amp;IF('By company'!M76&gt;0,", Wellcare","")&amp;IF('By company'!N76&gt;0,", Highmark","")&amp;IF('By company'!O76&gt;0,", Aetna",""),3,200)</f>
        <v>Devoted, Wellcare, Highmark, Aetna</v>
      </c>
      <c r="Q76" s="16" t="str">
        <f>IF(AND(N76=E76,O76=G76),"","Changed")</f>
        <v/>
      </c>
      <c r="R76" s="7" t="n"/>
    </row>
    <row r="77">
      <c r="A77" s="15" t="inlineStr">
        <is>
          <t>PA</t>
        </is>
      </c>
      <c r="B77" s="15" t="inlineStr">
        <is>
          <t>Philadelphia</t>
        </is>
      </c>
      <c r="C77" s="16" t="n">
        <v>14</v>
      </c>
      <c r="D77" s="16" t="n">
        <v>106</v>
      </c>
      <c r="E77" s="16">
        <f>IF('By company'!C77&gt;0,1,0)+IF('By company'!D77&gt;0,1,0)+IF('By company'!E77&gt;0,1,0)+IF('By company'!F77&gt;0,1,0)</f>
        <v>4</v>
      </c>
      <c r="F77" s="15" t="str">
        <f>MID(IF('By company'!C77&gt;0,", Devoted","")&amp;IF('By company'!D77&gt;0,", Wellcare","")&amp;IF('By company'!E77&gt;0,", Highmark","")&amp;IF('By company'!F77&gt;0,", Aetna",""),3,200)</f>
        <v>Devoted, Wellcare, Highmark, Aetna</v>
      </c>
      <c r="G77" s="17">
        <f>SUM(H77:M77)</f>
        <v>30</v>
      </c>
      <c r="H77" s="16" t="n">
        <v>2</v>
      </c>
      <c r="I77" s="16" t="n">
        <v>13</v>
      </c>
      <c r="J77" s="16" t="n">
        <v>8</v>
      </c>
      <c r="K77" s="16" t="n">
        <v>4</v>
      </c>
      <c r="L77" s="16" t="n">
        <v>1</v>
      </c>
      <c r="M77" s="16" t="n">
        <v>2</v>
      </c>
      <c r="N77" s="16">
        <f>IF('By company'!L77&gt;0,1,0)+IF('By company'!M77&gt;0,1,0)+IF('By company'!N77&gt;0,1,0)+IF('By company'!O77&gt;0,1,0)</f>
        <v>4</v>
      </c>
      <c r="O77" s="17">
        <f>SUM('By company'!L77:O77)</f>
        <v>30</v>
      </c>
      <c r="P77" s="15" t="str">
        <f>MID(IF('By company'!L77&gt;0,", Devoted","")&amp;IF('By company'!M77&gt;0,", Wellcare","")&amp;IF('By company'!N77&gt;0,", Highmark","")&amp;IF('By company'!O77&gt;0,", Aetna",""),3,200)</f>
        <v>Devoted, Wellcare, Highmark, Aetna</v>
      </c>
      <c r="Q77" s="16" t="str">
        <f>IF(AND(N77=E77,O77=G77),"","Changed")</f>
        <v/>
      </c>
      <c r="R77" s="7" t="n"/>
    </row>
    <row r="78">
      <c r="A78" s="15" t="inlineStr">
        <is>
          <t>PA</t>
        </is>
      </c>
      <c r="B78" s="15" t="inlineStr">
        <is>
          <t>Pike</t>
        </is>
      </c>
      <c r="C78" s="16" t="n">
        <v>9</v>
      </c>
      <c r="D78" s="16" t="n">
        <v>54</v>
      </c>
      <c r="E78" s="16">
        <f>IF('By company'!C78&gt;0,1,0)+IF('By company'!D78&gt;0,1,0)+IF('By company'!E78&gt;0,1,0)+IF('By company'!F78&gt;0,1,0)</f>
        <v>3</v>
      </c>
      <c r="F78" s="15" t="str">
        <f>MID(IF('By company'!C78&gt;0,", Devoted","")&amp;IF('By company'!D78&gt;0,", Wellcare","")&amp;IF('By company'!E78&gt;0,", Highmark","")&amp;IF('By company'!F78&gt;0,", Aetna",""),3,200)</f>
        <v>Wellcare, Highmark, Aetna</v>
      </c>
      <c r="G78" s="17">
        <f>SUM(H78:M78)</f>
        <v>23</v>
      </c>
      <c r="H78" s="16" t="n">
        <v>3</v>
      </c>
      <c r="I78" s="16" t="n">
        <v>13</v>
      </c>
      <c r="J78" s="16" t="n">
        <v>4</v>
      </c>
      <c r="K78" s="16" t="n">
        <v>0</v>
      </c>
      <c r="L78" s="16" t="n">
        <v>1</v>
      </c>
      <c r="M78" s="16" t="n">
        <v>2</v>
      </c>
      <c r="N78" s="16">
        <f>IF('By company'!L78&gt;0,1,0)+IF('By company'!M78&gt;0,1,0)+IF('By company'!N78&gt;0,1,0)+IF('By company'!O78&gt;0,1,0)</f>
        <v>3</v>
      </c>
      <c r="O78" s="17">
        <f>SUM('By company'!L78:O78)</f>
        <v>23</v>
      </c>
      <c r="P78" s="15" t="str">
        <f>MID(IF('By company'!L78&gt;0,", Devoted","")&amp;IF('By company'!M78&gt;0,", Wellcare","")&amp;IF('By company'!N78&gt;0,", Highmark","")&amp;IF('By company'!O78&gt;0,", Aetna",""),3,200)</f>
        <v>Wellcare, Highmark, Aetna</v>
      </c>
      <c r="Q78" s="16" t="str">
        <f>IF(AND(N78=E78,O78=G78),"","Changed")</f>
        <v/>
      </c>
      <c r="R78" s="7" t="n"/>
    </row>
    <row r="79">
      <c r="A79" s="15" t="inlineStr">
        <is>
          <t>PA</t>
        </is>
      </c>
      <c r="B79" s="15" t="inlineStr">
        <is>
          <t>Potter</t>
        </is>
      </c>
      <c r="C79" s="16" t="n">
        <v>10</v>
      </c>
      <c r="D79" s="16" t="n">
        <v>76</v>
      </c>
      <c r="E79" s="16">
        <f>IF('By company'!C79&gt;0,1,0)+IF('By company'!D79&gt;0,1,0)+IF('By company'!E79&gt;0,1,0)+IF('By company'!F79&gt;0,1,0)</f>
        <v>3</v>
      </c>
      <c r="F79" s="15" t="str">
        <f>MID(IF('By company'!C79&gt;0,", Devoted","")&amp;IF('By company'!D79&gt;0,", Wellcare","")&amp;IF('By company'!E79&gt;0,", Highmark","")&amp;IF('By company'!F79&gt;0,", Aetna",""),3,200)</f>
        <v>Wellcare, Highmark, Aetna</v>
      </c>
      <c r="G79" s="17">
        <f>SUM(H79:M79)</f>
        <v>28</v>
      </c>
      <c r="H79" s="16" t="n">
        <v>3</v>
      </c>
      <c r="I79" s="16" t="n">
        <v>17</v>
      </c>
      <c r="J79" s="16" t="n">
        <v>5</v>
      </c>
      <c r="K79" s="16" t="n">
        <v>0</v>
      </c>
      <c r="L79" s="16" t="n">
        <v>1</v>
      </c>
      <c r="M79" s="16" t="n">
        <v>2</v>
      </c>
      <c r="N79" s="16">
        <f>IF('By company'!L79&gt;0,1,0)+IF('By company'!M79&gt;0,1,0)+IF('By company'!N79&gt;0,1,0)+IF('By company'!O79&gt;0,1,0)</f>
        <v>3</v>
      </c>
      <c r="O79" s="17">
        <f>SUM('By company'!L79:O79)</f>
        <v>28</v>
      </c>
      <c r="P79" s="15" t="str">
        <f>MID(IF('By company'!L79&gt;0,", Devoted","")&amp;IF('By company'!M79&gt;0,", Wellcare","")&amp;IF('By company'!N79&gt;0,", Highmark","")&amp;IF('By company'!O79&gt;0,", Aetna",""),3,200)</f>
        <v>Wellcare, Highmark, Aetna</v>
      </c>
      <c r="Q79" s="16" t="str">
        <f>IF(AND(N79=E79,O79=G79),"","Changed")</f>
        <v/>
      </c>
      <c r="R79" s="7" t="n"/>
    </row>
    <row r="80">
      <c r="A80" s="15" t="inlineStr">
        <is>
          <t>PA</t>
        </is>
      </c>
      <c r="B80" s="15" t="inlineStr">
        <is>
          <t>Schuylkill</t>
        </is>
      </c>
      <c r="C80" s="16" t="n">
        <v>12</v>
      </c>
      <c r="D80" s="16" t="n">
        <v>95</v>
      </c>
      <c r="E80" s="16">
        <f>IF('By company'!C80&gt;0,1,0)+IF('By company'!D80&gt;0,1,0)+IF('By company'!E80&gt;0,1,0)+IF('By company'!F80&gt;0,1,0)</f>
        <v>4</v>
      </c>
      <c r="F80" s="15" t="str">
        <f>MID(IF('By company'!C80&gt;0,", Devoted","")&amp;IF('By company'!D80&gt;0,", Wellcare","")&amp;IF('By company'!E80&gt;0,", Highmark","")&amp;IF('By company'!F80&gt;0,", Aetna",""),3,200)</f>
        <v>Devoted, Wellcare, Highmark, Aetna</v>
      </c>
      <c r="G80" s="17">
        <f>SUM(H80:M80)</f>
        <v>33</v>
      </c>
      <c r="H80" s="16" t="n">
        <v>3</v>
      </c>
      <c r="I80" s="16" t="n">
        <v>16</v>
      </c>
      <c r="J80" s="16" t="n">
        <v>7</v>
      </c>
      <c r="K80" s="16" t="n">
        <v>4</v>
      </c>
      <c r="L80" s="16" t="n">
        <v>1</v>
      </c>
      <c r="M80" s="16" t="n">
        <v>2</v>
      </c>
      <c r="N80" s="16">
        <f>IF('By company'!L80&gt;0,1,0)+IF('By company'!M80&gt;0,1,0)+IF('By company'!N80&gt;0,1,0)+IF('By company'!O80&gt;0,1,0)</f>
        <v>4</v>
      </c>
      <c r="O80" s="17">
        <f>SUM('By company'!L80:O80)</f>
        <v>33</v>
      </c>
      <c r="P80" s="15" t="str">
        <f>MID(IF('By company'!L80&gt;0,", Devoted","")&amp;IF('By company'!M80&gt;0,", Wellcare","")&amp;IF('By company'!N80&gt;0,", Highmark","")&amp;IF('By company'!O80&gt;0,", Aetna",""),3,200)</f>
        <v>Devoted, Wellcare, Highmark, Aetna</v>
      </c>
      <c r="Q80" s="16" t="str">
        <f>IF(AND(N80=E80,O80=G80),"","Changed")</f>
        <v/>
      </c>
      <c r="R80" s="7" t="n"/>
    </row>
    <row r="81">
      <c r="A81" s="15" t="inlineStr">
        <is>
          <t>PA</t>
        </is>
      </c>
      <c r="B81" s="15" t="inlineStr">
        <is>
          <t>Snyder</t>
        </is>
      </c>
      <c r="C81" s="16" t="n">
        <v>12</v>
      </c>
      <c r="D81" s="16" t="n">
        <v>93</v>
      </c>
      <c r="E81" s="16">
        <f>IF('By company'!C81&gt;0,1,0)+IF('By company'!D81&gt;0,1,0)+IF('By company'!E81&gt;0,1,0)+IF('By company'!F81&gt;0,1,0)</f>
        <v>4</v>
      </c>
      <c r="F81" s="15" t="str">
        <f>MID(IF('By company'!C81&gt;0,", Devoted","")&amp;IF('By company'!D81&gt;0,", Wellcare","")&amp;IF('By company'!E81&gt;0,", Highmark","")&amp;IF('By company'!F81&gt;0,", Aetna",""),3,200)</f>
        <v>Devoted, Wellcare, Highmark, Aetna</v>
      </c>
      <c r="G81" s="17">
        <f>SUM(H81:M81)</f>
        <v>38</v>
      </c>
      <c r="H81" s="16" t="n">
        <v>3</v>
      </c>
      <c r="I81" s="16" t="n">
        <v>21</v>
      </c>
      <c r="J81" s="16" t="n">
        <v>8</v>
      </c>
      <c r="K81" s="16" t="n">
        <v>3</v>
      </c>
      <c r="L81" s="16" t="n">
        <v>1</v>
      </c>
      <c r="M81" s="16" t="n">
        <v>2</v>
      </c>
      <c r="N81" s="16">
        <f>IF('By company'!L81&gt;0,1,0)+IF('By company'!M81&gt;0,1,0)+IF('By company'!N81&gt;0,1,0)+IF('By company'!O81&gt;0,1,0)</f>
        <v>4</v>
      </c>
      <c r="O81" s="17">
        <f>SUM('By company'!L81:O81)</f>
        <v>38</v>
      </c>
      <c r="P81" s="15" t="str">
        <f>MID(IF('By company'!L81&gt;0,", Devoted","")&amp;IF('By company'!M81&gt;0,", Wellcare","")&amp;IF('By company'!N81&gt;0,", Highmark","")&amp;IF('By company'!O81&gt;0,", Aetna",""),3,200)</f>
        <v>Devoted, Wellcare, Highmark, Aetna</v>
      </c>
      <c r="Q81" s="16" t="str">
        <f>IF(AND(N81=E81,O81=G81),"","Changed")</f>
        <v/>
      </c>
      <c r="R81" s="7" t="n"/>
    </row>
    <row r="82">
      <c r="A82" s="15" t="inlineStr">
        <is>
          <t>PA</t>
        </is>
      </c>
      <c r="B82" s="15" t="inlineStr">
        <is>
          <t>Somerset</t>
        </is>
      </c>
      <c r="C82" s="16" t="n">
        <v>12</v>
      </c>
      <c r="D82" s="16" t="n">
        <v>95</v>
      </c>
      <c r="E82" s="16">
        <f>IF('By company'!C82&gt;0,1,0)+IF('By company'!D82&gt;0,1,0)+IF('By company'!E82&gt;0,1,0)+IF('By company'!F82&gt;0,1,0)</f>
        <v>4</v>
      </c>
      <c r="F82" s="15" t="str">
        <f>MID(IF('By company'!C82&gt;0,", Devoted","")&amp;IF('By company'!D82&gt;0,", Wellcare","")&amp;IF('By company'!E82&gt;0,", Highmark","")&amp;IF('By company'!F82&gt;0,", Aetna",""),3,200)</f>
        <v>Devoted, Wellcare, Highmark, Aetna</v>
      </c>
      <c r="G82" s="17">
        <f>SUM(H82:M82)</f>
        <v>40</v>
      </c>
      <c r="H82" s="16" t="n">
        <v>3</v>
      </c>
      <c r="I82" s="16" t="n">
        <v>21</v>
      </c>
      <c r="J82" s="16" t="n">
        <v>8</v>
      </c>
      <c r="K82" s="16" t="n">
        <v>5</v>
      </c>
      <c r="L82" s="16" t="n">
        <v>1</v>
      </c>
      <c r="M82" s="16" t="n">
        <v>2</v>
      </c>
      <c r="N82" s="16">
        <f>IF('By company'!L82&gt;0,1,0)+IF('By company'!M82&gt;0,1,0)+IF('By company'!N82&gt;0,1,0)+IF('By company'!O82&gt;0,1,0)</f>
        <v>4</v>
      </c>
      <c r="O82" s="17">
        <f>SUM('By company'!L82:O82)</f>
        <v>40</v>
      </c>
      <c r="P82" s="15" t="str">
        <f>MID(IF('By company'!L82&gt;0,", Devoted","")&amp;IF('By company'!M82&gt;0,", Wellcare","")&amp;IF('By company'!N82&gt;0,", Highmark","")&amp;IF('By company'!O82&gt;0,", Aetna",""),3,200)</f>
        <v>Devoted, Wellcare, Highmark, Aetna</v>
      </c>
      <c r="Q82" s="16" t="str">
        <f>IF(AND(N82=E82,O82=G82),"","Changed")</f>
        <v/>
      </c>
      <c r="R82" s="7" t="n"/>
    </row>
    <row r="83">
      <c r="A83" s="15" t="inlineStr">
        <is>
          <t>PA</t>
        </is>
      </c>
      <c r="B83" s="15" t="inlineStr">
        <is>
          <t>Sullivan</t>
        </is>
      </c>
      <c r="C83" s="16" t="n">
        <v>12</v>
      </c>
      <c r="D83" s="16" t="n">
        <v>87</v>
      </c>
      <c r="E83" s="16">
        <f>IF('By company'!C83&gt;0,1,0)+IF('By company'!D83&gt;0,1,0)+IF('By company'!E83&gt;0,1,0)+IF('By company'!F83&gt;0,1,0)</f>
        <v>4</v>
      </c>
      <c r="F83" s="15" t="str">
        <f>MID(IF('By company'!C83&gt;0,", Devoted","")&amp;IF('By company'!D83&gt;0,", Wellcare","")&amp;IF('By company'!E83&gt;0,", Highmark","")&amp;IF('By company'!F83&gt;0,", Aetna",""),3,200)</f>
        <v>Devoted, Wellcare, Highmark, Aetna</v>
      </c>
      <c r="G83" s="17">
        <f>SUM(H83:M83)</f>
        <v>38</v>
      </c>
      <c r="H83" s="16" t="n">
        <v>3</v>
      </c>
      <c r="I83" s="16" t="n">
        <v>21</v>
      </c>
      <c r="J83" s="16" t="n">
        <v>8</v>
      </c>
      <c r="K83" s="16" t="n">
        <v>3</v>
      </c>
      <c r="L83" s="16" t="n">
        <v>1</v>
      </c>
      <c r="M83" s="16" t="n">
        <v>2</v>
      </c>
      <c r="N83" s="16">
        <f>IF('By company'!L83&gt;0,1,0)+IF('By company'!M83&gt;0,1,0)+IF('By company'!N83&gt;0,1,0)+IF('By company'!O83&gt;0,1,0)</f>
        <v>4</v>
      </c>
      <c r="O83" s="17">
        <f>SUM('By company'!L83:O83)</f>
        <v>38</v>
      </c>
      <c r="P83" s="15" t="str">
        <f>MID(IF('By company'!L83&gt;0,", Devoted","")&amp;IF('By company'!M83&gt;0,", Wellcare","")&amp;IF('By company'!N83&gt;0,", Highmark","")&amp;IF('By company'!O83&gt;0,", Aetna",""),3,200)</f>
        <v>Devoted, Wellcare, Highmark, Aetna</v>
      </c>
      <c r="Q83" s="16" t="str">
        <f>IF(AND(N83=E83,O83=G83),"","Changed")</f>
        <v/>
      </c>
      <c r="R83" s="7" t="n"/>
    </row>
    <row r="84">
      <c r="A84" s="15" t="inlineStr">
        <is>
          <t>PA</t>
        </is>
      </c>
      <c r="B84" s="15" t="inlineStr">
        <is>
          <t>Susquehanna</t>
        </is>
      </c>
      <c r="C84" s="16" t="n">
        <v>11</v>
      </c>
      <c r="D84" s="16" t="n">
        <v>87</v>
      </c>
      <c r="E84" s="16">
        <f>IF('By company'!C84&gt;0,1,0)+IF('By company'!D84&gt;0,1,0)+IF('By company'!E84&gt;0,1,0)+IF('By company'!F84&gt;0,1,0)</f>
        <v>4</v>
      </c>
      <c r="F84" s="15" t="str">
        <f>MID(IF('By company'!C84&gt;0,", Devoted","")&amp;IF('By company'!D84&gt;0,", Wellcare","")&amp;IF('By company'!E84&gt;0,", Highmark","")&amp;IF('By company'!F84&gt;0,", Aetna",""),3,200)</f>
        <v>Devoted, Wellcare, Highmark, Aetna</v>
      </c>
      <c r="G84" s="17">
        <f>SUM(H84:M84)</f>
        <v>35</v>
      </c>
      <c r="H84" s="16" t="n">
        <v>3</v>
      </c>
      <c r="I84" s="16" t="n">
        <v>18</v>
      </c>
      <c r="J84" s="16" t="n">
        <v>8</v>
      </c>
      <c r="K84" s="16" t="n">
        <v>3</v>
      </c>
      <c r="L84" s="16" t="n">
        <v>1</v>
      </c>
      <c r="M84" s="16" t="n">
        <v>2</v>
      </c>
      <c r="N84" s="16">
        <f>IF('By company'!L84&gt;0,1,0)+IF('By company'!M84&gt;0,1,0)+IF('By company'!N84&gt;0,1,0)+IF('By company'!O84&gt;0,1,0)</f>
        <v>4</v>
      </c>
      <c r="O84" s="17">
        <f>SUM('By company'!L84:O84)</f>
        <v>35</v>
      </c>
      <c r="P84" s="15" t="str">
        <f>MID(IF('By company'!L84&gt;0,", Devoted","")&amp;IF('By company'!M84&gt;0,", Wellcare","")&amp;IF('By company'!N84&gt;0,", Highmark","")&amp;IF('By company'!O84&gt;0,", Aetna",""),3,200)</f>
        <v>Devoted, Wellcare, Highmark, Aetna</v>
      </c>
      <c r="Q84" s="16" t="str">
        <f>IF(AND(N84=E84,O84=G84),"","Changed")</f>
        <v/>
      </c>
      <c r="R84" s="7" t="n"/>
    </row>
    <row r="85">
      <c r="A85" s="15" t="inlineStr">
        <is>
          <t>PA</t>
        </is>
      </c>
      <c r="B85" s="15" t="inlineStr">
        <is>
          <t>Tioga</t>
        </is>
      </c>
      <c r="C85" s="16" t="n">
        <v>11</v>
      </c>
      <c r="D85" s="16" t="n">
        <v>79</v>
      </c>
      <c r="E85" s="16">
        <f>IF('By company'!C85&gt;0,1,0)+IF('By company'!D85&gt;0,1,0)+IF('By company'!E85&gt;0,1,0)+IF('By company'!F85&gt;0,1,0)</f>
        <v>4</v>
      </c>
      <c r="F85" s="15" t="str">
        <f>MID(IF('By company'!C85&gt;0,", Devoted","")&amp;IF('By company'!D85&gt;0,", Wellcare","")&amp;IF('By company'!E85&gt;0,", Highmark","")&amp;IF('By company'!F85&gt;0,", Aetna",""),3,200)</f>
        <v>Devoted, Wellcare, Highmark, Aetna</v>
      </c>
      <c r="G85" s="17">
        <f>SUM(H85:M85)</f>
        <v>34</v>
      </c>
      <c r="H85" s="16" t="n">
        <v>3</v>
      </c>
      <c r="I85" s="16" t="n">
        <v>17</v>
      </c>
      <c r="J85" s="16" t="n">
        <v>7</v>
      </c>
      <c r="K85" s="16" t="n">
        <v>4</v>
      </c>
      <c r="L85" s="16" t="n">
        <v>1</v>
      </c>
      <c r="M85" s="16" t="n">
        <v>2</v>
      </c>
      <c r="N85" s="16">
        <f>IF('By company'!L85&gt;0,1,0)+IF('By company'!M85&gt;0,1,0)+IF('By company'!N85&gt;0,1,0)+IF('By company'!O85&gt;0,1,0)</f>
        <v>4</v>
      </c>
      <c r="O85" s="17">
        <f>SUM('By company'!L85:O85)</f>
        <v>34</v>
      </c>
      <c r="P85" s="15" t="str">
        <f>MID(IF('By company'!L85&gt;0,", Devoted","")&amp;IF('By company'!M85&gt;0,", Wellcare","")&amp;IF('By company'!N85&gt;0,", Highmark","")&amp;IF('By company'!O85&gt;0,", Aetna",""),3,200)</f>
        <v>Devoted, Wellcare, Highmark, Aetna</v>
      </c>
      <c r="Q85" s="16" t="str">
        <f>IF(AND(N85=E85,O85=G85),"","Changed")</f>
        <v/>
      </c>
      <c r="R85" s="7" t="n"/>
    </row>
    <row r="86">
      <c r="A86" s="15" t="inlineStr">
        <is>
          <t>PA</t>
        </is>
      </c>
      <c r="B86" s="15" t="inlineStr">
        <is>
          <t>Union</t>
        </is>
      </c>
      <c r="C86" s="16" t="n">
        <v>12</v>
      </c>
      <c r="D86" s="16" t="n">
        <v>99</v>
      </c>
      <c r="E86" s="16">
        <f>IF('By company'!C86&gt;0,1,0)+IF('By company'!D86&gt;0,1,0)+IF('By company'!E86&gt;0,1,0)+IF('By company'!F86&gt;0,1,0)</f>
        <v>4</v>
      </c>
      <c r="F86" s="15" t="str">
        <f>MID(IF('By company'!C86&gt;0,", Devoted","")&amp;IF('By company'!D86&gt;0,", Wellcare","")&amp;IF('By company'!E86&gt;0,", Highmark","")&amp;IF('By company'!F86&gt;0,", Aetna",""),3,200)</f>
        <v>Devoted, Wellcare, Highmark, Aetna</v>
      </c>
      <c r="G86" s="17">
        <f>SUM(H86:M86)</f>
        <v>38</v>
      </c>
      <c r="H86" s="16" t="n">
        <v>3</v>
      </c>
      <c r="I86" s="16" t="n">
        <v>21</v>
      </c>
      <c r="J86" s="16" t="n">
        <v>8</v>
      </c>
      <c r="K86" s="16" t="n">
        <v>3</v>
      </c>
      <c r="L86" s="16" t="n">
        <v>1</v>
      </c>
      <c r="M86" s="16" t="n">
        <v>2</v>
      </c>
      <c r="N86" s="16">
        <f>IF('By company'!L86&gt;0,1,0)+IF('By company'!M86&gt;0,1,0)+IF('By company'!N86&gt;0,1,0)+IF('By company'!O86&gt;0,1,0)</f>
        <v>4</v>
      </c>
      <c r="O86" s="17">
        <f>SUM('By company'!L86:O86)</f>
        <v>38</v>
      </c>
      <c r="P86" s="15" t="str">
        <f>MID(IF('By company'!L86&gt;0,", Devoted","")&amp;IF('By company'!M86&gt;0,", Wellcare","")&amp;IF('By company'!N86&gt;0,", Highmark","")&amp;IF('By company'!O86&gt;0,", Aetna",""),3,200)</f>
        <v>Devoted, Wellcare, Highmark, Aetna</v>
      </c>
      <c r="Q86" s="16" t="str">
        <f>IF(AND(N86=E86,O86=G86),"","Changed")</f>
        <v/>
      </c>
      <c r="R86" s="7" t="n"/>
    </row>
    <row r="87">
      <c r="A87" s="15" t="inlineStr">
        <is>
          <t>PA</t>
        </is>
      </c>
      <c r="B87" s="15" t="inlineStr">
        <is>
          <t>Venango</t>
        </is>
      </c>
      <c r="C87" s="16" t="n">
        <v>12</v>
      </c>
      <c r="D87" s="16" t="n">
        <v>85</v>
      </c>
      <c r="E87" s="16">
        <f>IF('By company'!C87&gt;0,1,0)+IF('By company'!D87&gt;0,1,0)+IF('By company'!E87&gt;0,1,0)+IF('By company'!F87&gt;0,1,0)</f>
        <v>4</v>
      </c>
      <c r="F87" s="15" t="str">
        <f>MID(IF('By company'!C87&gt;0,", Devoted","")&amp;IF('By company'!D87&gt;0,", Wellcare","")&amp;IF('By company'!E87&gt;0,", Highmark","")&amp;IF('By company'!F87&gt;0,", Aetna",""),3,200)</f>
        <v>Devoted, Wellcare, Highmark, Aetna</v>
      </c>
      <c r="G87" s="17">
        <f>SUM(H87:M87)</f>
        <v>38</v>
      </c>
      <c r="H87" s="16" t="n">
        <v>3</v>
      </c>
      <c r="I87" s="16" t="n">
        <v>21</v>
      </c>
      <c r="J87" s="16" t="n">
        <v>8</v>
      </c>
      <c r="K87" s="16" t="n">
        <v>3</v>
      </c>
      <c r="L87" s="16" t="n">
        <v>1</v>
      </c>
      <c r="M87" s="16" t="n">
        <v>2</v>
      </c>
      <c r="N87" s="16">
        <f>IF('By company'!L87&gt;0,1,0)+IF('By company'!M87&gt;0,1,0)+IF('By company'!N87&gt;0,1,0)+IF('By company'!O87&gt;0,1,0)</f>
        <v>4</v>
      </c>
      <c r="O87" s="17">
        <f>SUM('By company'!L87:O87)</f>
        <v>38</v>
      </c>
      <c r="P87" s="15" t="str">
        <f>MID(IF('By company'!L87&gt;0,", Devoted","")&amp;IF('By company'!M87&gt;0,", Wellcare","")&amp;IF('By company'!N87&gt;0,", Highmark","")&amp;IF('By company'!O87&gt;0,", Aetna",""),3,200)</f>
        <v>Devoted, Wellcare, Highmark, Aetna</v>
      </c>
      <c r="Q87" s="16" t="str">
        <f>IF(AND(N87=E87,O87=G87),"","Changed")</f>
        <v/>
      </c>
      <c r="R87" s="7" t="n"/>
    </row>
    <row r="88">
      <c r="A88" s="15" t="inlineStr">
        <is>
          <t>PA</t>
        </is>
      </c>
      <c r="B88" s="15" t="inlineStr">
        <is>
          <t>Warren</t>
        </is>
      </c>
      <c r="C88" s="16" t="n">
        <v>13</v>
      </c>
      <c r="D88" s="16" t="n">
        <v>87</v>
      </c>
      <c r="E88" s="16">
        <f>IF('By company'!C88&gt;0,1,0)+IF('By company'!D88&gt;0,1,0)+IF('By company'!E88&gt;0,1,0)+IF('By company'!F88&gt;0,1,0)</f>
        <v>4</v>
      </c>
      <c r="F88" s="15" t="str">
        <f>MID(IF('By company'!C88&gt;0,", Devoted","")&amp;IF('By company'!D88&gt;0,", Wellcare","")&amp;IF('By company'!E88&gt;0,", Highmark","")&amp;IF('By company'!F88&gt;0,", Aetna",""),3,200)</f>
        <v>Devoted, Wellcare, Highmark, Aetna</v>
      </c>
      <c r="G88" s="17">
        <f>SUM(H88:M88)</f>
        <v>38</v>
      </c>
      <c r="H88" s="16" t="n">
        <v>3</v>
      </c>
      <c r="I88" s="16" t="n">
        <v>20</v>
      </c>
      <c r="J88" s="16" t="n">
        <v>8</v>
      </c>
      <c r="K88" s="16" t="n">
        <v>4</v>
      </c>
      <c r="L88" s="16" t="n">
        <v>1</v>
      </c>
      <c r="M88" s="16" t="n">
        <v>2</v>
      </c>
      <c r="N88" s="16">
        <f>IF('By company'!L88&gt;0,1,0)+IF('By company'!M88&gt;0,1,0)+IF('By company'!N88&gt;0,1,0)+IF('By company'!O88&gt;0,1,0)</f>
        <v>4</v>
      </c>
      <c r="O88" s="17">
        <f>SUM('By company'!L88:O88)</f>
        <v>38</v>
      </c>
      <c r="P88" s="15" t="str">
        <f>MID(IF('By company'!L88&gt;0,", Devoted","")&amp;IF('By company'!M88&gt;0,", Wellcare","")&amp;IF('By company'!N88&gt;0,", Highmark","")&amp;IF('By company'!O88&gt;0,", Aetna",""),3,200)</f>
        <v>Devoted, Wellcare, Highmark, Aetna</v>
      </c>
      <c r="Q88" s="16" t="str">
        <f>IF(AND(N88=E88,O88=G88),"","Changed")</f>
        <v/>
      </c>
      <c r="R88" s="7" t="n"/>
    </row>
    <row r="89">
      <c r="A89" s="15" t="inlineStr">
        <is>
          <t>PA</t>
        </is>
      </c>
      <c r="B89" s="15" t="inlineStr">
        <is>
          <t>Washington</t>
        </is>
      </c>
      <c r="C89" s="16" t="n">
        <v>13</v>
      </c>
      <c r="D89" s="16" t="n">
        <v>98</v>
      </c>
      <c r="E89" s="16">
        <f>IF('By company'!C89&gt;0,1,0)+IF('By company'!D89&gt;0,1,0)+IF('By company'!E89&gt;0,1,0)+IF('By company'!F89&gt;0,1,0)</f>
        <v>4</v>
      </c>
      <c r="F89" s="15" t="str">
        <f>MID(IF('By company'!C89&gt;0,", Devoted","")&amp;IF('By company'!D89&gt;0,", Wellcare","")&amp;IF('By company'!E89&gt;0,", Highmark","")&amp;IF('By company'!F89&gt;0,", Aetna",""),3,200)</f>
        <v>Devoted, Wellcare, Highmark, Aetna</v>
      </c>
      <c r="G89" s="17">
        <f>SUM(H89:M89)</f>
        <v>42</v>
      </c>
      <c r="H89" s="16" t="n">
        <v>3</v>
      </c>
      <c r="I89" s="16" t="n">
        <v>23</v>
      </c>
      <c r="J89" s="16" t="n">
        <v>8</v>
      </c>
      <c r="K89" s="16" t="n">
        <v>5</v>
      </c>
      <c r="L89" s="16" t="n">
        <v>1</v>
      </c>
      <c r="M89" s="16" t="n">
        <v>2</v>
      </c>
      <c r="N89" s="16">
        <f>IF('By company'!L89&gt;0,1,0)+IF('By company'!M89&gt;0,1,0)+IF('By company'!N89&gt;0,1,0)+IF('By company'!O89&gt;0,1,0)</f>
        <v>4</v>
      </c>
      <c r="O89" s="17">
        <f>SUM('By company'!L89:O89)</f>
        <v>42</v>
      </c>
      <c r="P89" s="15" t="str">
        <f>MID(IF('By company'!L89&gt;0,", Devoted","")&amp;IF('By company'!M89&gt;0,", Wellcare","")&amp;IF('By company'!N89&gt;0,", Highmark","")&amp;IF('By company'!O89&gt;0,", Aetna",""),3,200)</f>
        <v>Devoted, Wellcare, Highmark, Aetna</v>
      </c>
      <c r="Q89" s="16" t="str">
        <f>IF(AND(N89=E89,O89=G89),"","Changed")</f>
        <v/>
      </c>
      <c r="R89" s="7" t="n"/>
    </row>
    <row r="90">
      <c r="A90" s="15" t="inlineStr">
        <is>
          <t>PA</t>
        </is>
      </c>
      <c r="B90" s="15" t="inlineStr">
        <is>
          <t>Wayne</t>
        </is>
      </c>
      <c r="C90" s="16" t="n">
        <v>11</v>
      </c>
      <c r="D90" s="16" t="n">
        <v>93</v>
      </c>
      <c r="E90" s="16">
        <f>IF('By company'!C90&gt;0,1,0)+IF('By company'!D90&gt;0,1,0)+IF('By company'!E90&gt;0,1,0)+IF('By company'!F90&gt;0,1,0)</f>
        <v>4</v>
      </c>
      <c r="F90" s="15" t="str">
        <f>MID(IF('By company'!C90&gt;0,", Devoted","")&amp;IF('By company'!D90&gt;0,", Wellcare","")&amp;IF('By company'!E90&gt;0,", Highmark","")&amp;IF('By company'!F90&gt;0,", Aetna",""),3,200)</f>
        <v>Devoted, Wellcare, Highmark, Aetna</v>
      </c>
      <c r="G90" s="17">
        <f>SUM(H90:M90)</f>
        <v>38</v>
      </c>
      <c r="H90" s="16" t="n">
        <v>3</v>
      </c>
      <c r="I90" s="16" t="n">
        <v>21</v>
      </c>
      <c r="J90" s="16" t="n">
        <v>8</v>
      </c>
      <c r="K90" s="16" t="n">
        <v>3</v>
      </c>
      <c r="L90" s="16" t="n">
        <v>1</v>
      </c>
      <c r="M90" s="16" t="n">
        <v>2</v>
      </c>
      <c r="N90" s="16">
        <f>IF('By company'!L90&gt;0,1,0)+IF('By company'!M90&gt;0,1,0)+IF('By company'!N90&gt;0,1,0)+IF('By company'!O90&gt;0,1,0)</f>
        <v>4</v>
      </c>
      <c r="O90" s="17">
        <f>SUM('By company'!L90:O90)</f>
        <v>38</v>
      </c>
      <c r="P90" s="15" t="str">
        <f>MID(IF('By company'!L90&gt;0,", Devoted","")&amp;IF('By company'!M90&gt;0,", Wellcare","")&amp;IF('By company'!N90&gt;0,", Highmark","")&amp;IF('By company'!O90&gt;0,", Aetna",""),3,200)</f>
        <v>Devoted, Wellcare, Highmark, Aetna</v>
      </c>
      <c r="Q90" s="16" t="str">
        <f>IF(AND(N90=E90,O90=G90),"","Changed")</f>
        <v/>
      </c>
      <c r="R90" s="7" t="n"/>
    </row>
    <row r="91">
      <c r="A91" s="15" t="inlineStr">
        <is>
          <t>PA</t>
        </is>
      </c>
      <c r="B91" s="15" t="inlineStr">
        <is>
          <t>Westmoreland</t>
        </is>
      </c>
      <c r="C91" s="16" t="n">
        <v>13</v>
      </c>
      <c r="D91" s="16" t="n">
        <v>94</v>
      </c>
      <c r="E91" s="16">
        <f>IF('By company'!C91&gt;0,1,0)+IF('By company'!D91&gt;0,1,0)+IF('By company'!E91&gt;0,1,0)+IF('By company'!F91&gt;0,1,0)</f>
        <v>4</v>
      </c>
      <c r="F91" s="15" t="str">
        <f>MID(IF('By company'!C91&gt;0,", Devoted","")&amp;IF('By company'!D91&gt;0,", Wellcare","")&amp;IF('By company'!E91&gt;0,", Highmark","")&amp;IF('By company'!F91&gt;0,", Aetna",""),3,200)</f>
        <v>Devoted, Wellcare, Highmark, Aetna</v>
      </c>
      <c r="G91" s="17">
        <f>SUM(H91:M91)</f>
        <v>42</v>
      </c>
      <c r="H91" s="16" t="n">
        <v>3</v>
      </c>
      <c r="I91" s="16" t="n">
        <v>23</v>
      </c>
      <c r="J91" s="16" t="n">
        <v>8</v>
      </c>
      <c r="K91" s="16" t="n">
        <v>5</v>
      </c>
      <c r="L91" s="16" t="n">
        <v>1</v>
      </c>
      <c r="M91" s="16" t="n">
        <v>2</v>
      </c>
      <c r="N91" s="16">
        <f>IF('By company'!L91&gt;0,1,0)+IF('By company'!M91&gt;0,1,0)+IF('By company'!N91&gt;0,1,0)+IF('By company'!O91&gt;0,1,0)</f>
        <v>4</v>
      </c>
      <c r="O91" s="17">
        <f>SUM('By company'!L91:O91)</f>
        <v>42</v>
      </c>
      <c r="P91" s="15" t="str">
        <f>MID(IF('By company'!L91&gt;0,", Devoted","")&amp;IF('By company'!M91&gt;0,", Wellcare","")&amp;IF('By company'!N91&gt;0,", Highmark","")&amp;IF('By company'!O91&gt;0,", Aetna",""),3,200)</f>
        <v>Devoted, Wellcare, Highmark, Aetna</v>
      </c>
      <c r="Q91" s="16" t="str">
        <f>IF(AND(N91=E91,O91=G91),"","Changed")</f>
        <v/>
      </c>
      <c r="R91" s="7" t="n"/>
    </row>
    <row r="92">
      <c r="A92" s="15" t="inlineStr">
        <is>
          <t>PA</t>
        </is>
      </c>
      <c r="B92" s="15" t="inlineStr">
        <is>
          <t>Wyoming</t>
        </is>
      </c>
      <c r="C92" s="16" t="n">
        <v>11</v>
      </c>
      <c r="D92" s="16" t="n">
        <v>92</v>
      </c>
      <c r="E92" s="16">
        <f>IF('By company'!C92&gt;0,1,0)+IF('By company'!D92&gt;0,1,0)+IF('By company'!E92&gt;0,1,0)+IF('By company'!F92&gt;0,1,0)</f>
        <v>4</v>
      </c>
      <c r="F92" s="15" t="str">
        <f>MID(IF('By company'!C92&gt;0,", Devoted","")&amp;IF('By company'!D92&gt;0,", Wellcare","")&amp;IF('By company'!E92&gt;0,", Highmark","")&amp;IF('By company'!F92&gt;0,", Aetna",""),3,200)</f>
        <v>Devoted, Wellcare, Highmark, Aetna</v>
      </c>
      <c r="G92" s="17">
        <f>SUM(H92:M92)</f>
        <v>38</v>
      </c>
      <c r="H92" s="16" t="n">
        <v>3</v>
      </c>
      <c r="I92" s="16" t="n">
        <v>21</v>
      </c>
      <c r="J92" s="16" t="n">
        <v>8</v>
      </c>
      <c r="K92" s="16" t="n">
        <v>3</v>
      </c>
      <c r="L92" s="16" t="n">
        <v>1</v>
      </c>
      <c r="M92" s="16" t="n">
        <v>2</v>
      </c>
      <c r="N92" s="16">
        <f>IF('By company'!L92&gt;0,1,0)+IF('By company'!M92&gt;0,1,0)+IF('By company'!N92&gt;0,1,0)+IF('By company'!O92&gt;0,1,0)</f>
        <v>4</v>
      </c>
      <c r="O92" s="17">
        <f>SUM('By company'!L92:O92)</f>
        <v>38</v>
      </c>
      <c r="P92" s="15" t="str">
        <f>MID(IF('By company'!L92&gt;0,", Devoted","")&amp;IF('By company'!M92&gt;0,", Wellcare","")&amp;IF('By company'!N92&gt;0,", Highmark","")&amp;IF('By company'!O92&gt;0,", Aetna",""),3,200)</f>
        <v>Devoted, Wellcare, Highmark, Aetna</v>
      </c>
      <c r="Q92" s="16" t="str">
        <f>IF(AND(N92=E92,O92=G92),"","Changed")</f>
        <v/>
      </c>
      <c r="R92" s="7" t="n"/>
    </row>
    <row r="93">
      <c r="A93" s="15" t="inlineStr">
        <is>
          <t>PA</t>
        </is>
      </c>
      <c r="B93" s="15" t="inlineStr">
        <is>
          <t>York</t>
        </is>
      </c>
      <c r="C93" s="16" t="n">
        <v>13</v>
      </c>
      <c r="D93" s="16" t="n">
        <v>111</v>
      </c>
      <c r="E93" s="16">
        <f>IF('By company'!C93&gt;0,1,0)+IF('By company'!D93&gt;0,1,0)+IF('By company'!E93&gt;0,1,0)+IF('By company'!F93&gt;0,1,0)</f>
        <v>4</v>
      </c>
      <c r="F93" s="15" t="str">
        <f>MID(IF('By company'!C93&gt;0,", Devoted","")&amp;IF('By company'!D93&gt;0,", Wellcare","")&amp;IF('By company'!E93&gt;0,", Highmark","")&amp;IF('By company'!F93&gt;0,", Aetna",""),3,200)</f>
        <v>Devoted, Wellcare, Highmark, Aetna</v>
      </c>
      <c r="G93" s="17">
        <f>SUM(H93:M93)</f>
        <v>40</v>
      </c>
      <c r="H93" s="16" t="n">
        <v>3</v>
      </c>
      <c r="I93" s="16" t="n">
        <v>22</v>
      </c>
      <c r="J93" s="16" t="n">
        <v>8</v>
      </c>
      <c r="K93" s="16" t="n">
        <v>4</v>
      </c>
      <c r="L93" s="16" t="n">
        <v>1</v>
      </c>
      <c r="M93" s="16" t="n">
        <v>2</v>
      </c>
      <c r="N93" s="16">
        <f>IF('By company'!L93&gt;0,1,0)+IF('By company'!M93&gt;0,1,0)+IF('By company'!N93&gt;0,1,0)+IF('By company'!O93&gt;0,1,0)</f>
        <v>4</v>
      </c>
      <c r="O93" s="17">
        <f>SUM('By company'!L93:O93)</f>
        <v>40</v>
      </c>
      <c r="P93" s="15" t="str">
        <f>MID(IF('By company'!L93&gt;0,", Devoted","")&amp;IF('By company'!M93&gt;0,", Wellcare","")&amp;IF('By company'!N93&gt;0,", Highmark","")&amp;IF('By company'!O93&gt;0,", Aetna",""),3,200)</f>
        <v>Devoted, Wellcare, Highmark, Aetna</v>
      </c>
      <c r="Q93" s="16" t="str">
        <f>IF(AND(N93=E93,O93=G93),"","Changed")</f>
        <v/>
      </c>
      <c r="R93" s="7" t="n"/>
    </row>
    <row r="94">
      <c r="A94" s="15" t="inlineStr">
        <is>
          <t>NY</t>
        </is>
      </c>
      <c r="B94" s="15" t="inlineStr">
        <is>
          <t>Albany</t>
        </is>
      </c>
      <c r="C94" s="16" t="n">
        <v>14</v>
      </c>
      <c r="D94" s="16" t="n">
        <v>66</v>
      </c>
      <c r="E94" s="16">
        <f>IF('By company'!C94&gt;0,1,0)+IF('By company'!D94&gt;0,1,0)+IF('By company'!E94&gt;0,1,0)+IF('By company'!F94&gt;0,1,0)</f>
        <v>4</v>
      </c>
      <c r="F94" s="15" t="str">
        <f>MID(IF('By company'!C94&gt;0,", Devoted","")&amp;IF('By company'!D94&gt;0,", Wellcare","")&amp;IF('By company'!E94&gt;0,", Highmark","")&amp;IF('By company'!F94&gt;0,", Aetna",""),3,200)</f>
        <v>Devoted, Wellcare, Highmark, Aetna</v>
      </c>
      <c r="G94" s="17">
        <f>SUM(H94:M94)</f>
        <v>27</v>
      </c>
      <c r="H94" s="16" t="n">
        <v>2</v>
      </c>
      <c r="I94" s="16" t="n">
        <v>12</v>
      </c>
      <c r="J94" s="16" t="n">
        <v>5</v>
      </c>
      <c r="K94" s="16" t="n">
        <v>4</v>
      </c>
      <c r="L94" s="16" t="n">
        <v>1</v>
      </c>
      <c r="M94" s="16" t="n">
        <v>3</v>
      </c>
      <c r="N94" s="16">
        <f>IF('By company'!L94&gt;0,1,0)+IF('By company'!M94&gt;0,1,0)+IF('By company'!N94&gt;0,1,0)+IF('By company'!O94&gt;0,1,0)</f>
        <v>4</v>
      </c>
      <c r="O94" s="17">
        <f>SUM('By company'!L94:O94)</f>
        <v>27</v>
      </c>
      <c r="P94" s="15" t="str">
        <f>MID(IF('By company'!L94&gt;0,", Devoted","")&amp;IF('By company'!M94&gt;0,", Wellcare","")&amp;IF('By company'!N94&gt;0,", Highmark","")&amp;IF('By company'!O94&gt;0,", Aetna",""),3,200)</f>
        <v>Devoted, Wellcare, Highmark, Aetna</v>
      </c>
      <c r="Q94" s="16" t="str">
        <f>IF(AND(N94=E94,O94=G94),"","Changed")</f>
        <v/>
      </c>
      <c r="R94" s="7" t="n"/>
    </row>
    <row r="95">
      <c r="A95" s="15" t="inlineStr">
        <is>
          <t>NY</t>
        </is>
      </c>
      <c r="B95" s="15" t="inlineStr">
        <is>
          <t>Allegany</t>
        </is>
      </c>
      <c r="C95" s="16" t="n">
        <v>9</v>
      </c>
      <c r="D95" s="16" t="n">
        <v>58</v>
      </c>
      <c r="E95" s="16">
        <f>IF('By company'!C95&gt;0,1,0)+IF('By company'!D95&gt;0,1,0)+IF('By company'!E95&gt;0,1,0)+IF('By company'!F95&gt;0,1,0)</f>
        <v>3</v>
      </c>
      <c r="F95" s="15" t="str">
        <f>MID(IF('By company'!C95&gt;0,", Devoted","")&amp;IF('By company'!D95&gt;0,", Wellcare","")&amp;IF('By company'!E95&gt;0,", Highmark","")&amp;IF('By company'!F95&gt;0,", Aetna",""),3,200)</f>
        <v>Wellcare, Highmark, Aetna</v>
      </c>
      <c r="G95" s="17">
        <f>SUM(H95:M95)</f>
        <v>27</v>
      </c>
      <c r="H95" s="16" t="n">
        <v>4</v>
      </c>
      <c r="I95" s="16" t="n">
        <v>13</v>
      </c>
      <c r="J95" s="16" t="n">
        <v>5</v>
      </c>
      <c r="K95" s="16" t="n">
        <v>1</v>
      </c>
      <c r="L95" s="16" t="n">
        <v>1</v>
      </c>
      <c r="M95" s="16" t="n">
        <v>3</v>
      </c>
      <c r="N95" s="16">
        <f>IF('By company'!L95&gt;0,1,0)+IF('By company'!M95&gt;0,1,0)+IF('By company'!N95&gt;0,1,0)+IF('By company'!O95&gt;0,1,0)</f>
        <v>3</v>
      </c>
      <c r="O95" s="17">
        <f>SUM('By company'!L95:O95)</f>
        <v>27</v>
      </c>
      <c r="P95" s="15" t="str">
        <f>MID(IF('By company'!L95&gt;0,", Devoted","")&amp;IF('By company'!M95&gt;0,", Wellcare","")&amp;IF('By company'!N95&gt;0,", Highmark","")&amp;IF('By company'!O95&gt;0,", Aetna",""),3,200)</f>
        <v>Wellcare, Highmark, Aetna</v>
      </c>
      <c r="Q95" s="16" t="str">
        <f>IF(AND(N95=E95,O95=G95),"","Changed")</f>
        <v/>
      </c>
      <c r="R95" s="7" t="n"/>
    </row>
    <row r="96">
      <c r="A96" s="15" t="inlineStr">
        <is>
          <t>NY</t>
        </is>
      </c>
      <c r="B96" s="15" t="inlineStr">
        <is>
          <t>Bronx</t>
        </is>
      </c>
      <c r="C96" s="16" t="n">
        <v>16</v>
      </c>
      <c r="D96" s="16" t="n">
        <v>75</v>
      </c>
      <c r="E96" s="16">
        <f>IF('By company'!C96&gt;0,1,0)+IF('By company'!D96&gt;0,1,0)+IF('By company'!E96&gt;0,1,0)+IF('By company'!F96&gt;0,1,0)</f>
        <v>2</v>
      </c>
      <c r="F96" s="15" t="str">
        <f>MID(IF('By company'!C96&gt;0,", Devoted","")&amp;IF('By company'!D96&gt;0,", Wellcare","")&amp;IF('By company'!E96&gt;0,", Highmark","")&amp;IF('By company'!F96&gt;0,", Aetna",""),3,200)</f>
        <v>Wellcare, Aetna</v>
      </c>
      <c r="G96" s="17">
        <f>SUM(H96:M96)</f>
        <v>24</v>
      </c>
      <c r="H96" s="16" t="n">
        <v>2</v>
      </c>
      <c r="I96" s="16" t="n">
        <v>11</v>
      </c>
      <c r="J96" s="16" t="n">
        <v>5</v>
      </c>
      <c r="K96" s="16" t="n">
        <v>2</v>
      </c>
      <c r="L96" s="16" t="n">
        <v>1</v>
      </c>
      <c r="M96" s="16" t="n">
        <v>3</v>
      </c>
      <c r="N96" s="16">
        <f>IF('By company'!L96&gt;0,1,0)+IF('By company'!M96&gt;0,1,0)+IF('By company'!N96&gt;0,1,0)+IF('By company'!O96&gt;0,1,0)</f>
        <v>2</v>
      </c>
      <c r="O96" s="17">
        <f>SUM('By company'!L96:O96)</f>
        <v>24</v>
      </c>
      <c r="P96" s="15" t="str">
        <f>MID(IF('By company'!L96&gt;0,", Devoted","")&amp;IF('By company'!M96&gt;0,", Wellcare","")&amp;IF('By company'!N96&gt;0,", Highmark","")&amp;IF('By company'!O96&gt;0,", Aetna",""),3,200)</f>
        <v>Wellcare, Aetna</v>
      </c>
      <c r="Q96" s="16" t="str">
        <f>IF(AND(N96=E96,O96=G96),"","Changed")</f>
        <v/>
      </c>
      <c r="R96" s="7" t="n"/>
    </row>
    <row r="97">
      <c r="A97" s="15" t="inlineStr">
        <is>
          <t>NY</t>
        </is>
      </c>
      <c r="B97" s="15" t="inlineStr">
        <is>
          <t>Broome</t>
        </is>
      </c>
      <c r="C97" s="16" t="n">
        <v>8</v>
      </c>
      <c r="D97" s="16" t="n">
        <v>43</v>
      </c>
      <c r="E97" s="16">
        <f>IF('By company'!C97&gt;0,1,0)+IF('By company'!D97&gt;0,1,0)+IF('By company'!E97&gt;0,1,0)+IF('By company'!F97&gt;0,1,0)</f>
        <v>2</v>
      </c>
      <c r="F97" s="15" t="str">
        <f>MID(IF('By company'!C97&gt;0,", Devoted","")&amp;IF('By company'!D97&gt;0,", Wellcare","")&amp;IF('By company'!E97&gt;0,", Highmark","")&amp;IF('By company'!F97&gt;0,", Aetna",""),3,200)</f>
        <v>Wellcare, Aetna</v>
      </c>
      <c r="G97" s="17">
        <f>SUM(H97:M97)</f>
        <v>18</v>
      </c>
      <c r="H97" s="16" t="n">
        <v>2</v>
      </c>
      <c r="I97" s="16" t="n">
        <v>6</v>
      </c>
      <c r="J97" s="16" t="n">
        <v>5</v>
      </c>
      <c r="K97" s="16" t="n">
        <v>1</v>
      </c>
      <c r="L97" s="16" t="n">
        <v>1</v>
      </c>
      <c r="M97" s="16" t="n">
        <v>3</v>
      </c>
      <c r="N97" s="16">
        <f>IF('By company'!L97&gt;0,1,0)+IF('By company'!M97&gt;0,1,0)+IF('By company'!N97&gt;0,1,0)+IF('By company'!O97&gt;0,1,0)</f>
        <v>2</v>
      </c>
      <c r="O97" s="17">
        <f>SUM('By company'!L97:O97)</f>
        <v>18</v>
      </c>
      <c r="P97" s="15" t="str">
        <f>MID(IF('By company'!L97&gt;0,", Devoted","")&amp;IF('By company'!M97&gt;0,", Wellcare","")&amp;IF('By company'!N97&gt;0,", Highmark","")&amp;IF('By company'!O97&gt;0,", Aetna",""),3,200)</f>
        <v>Wellcare, Aetna</v>
      </c>
      <c r="Q97" s="16" t="str">
        <f>IF(AND(N97=E97,O97=G97),"","Changed")</f>
        <v/>
      </c>
      <c r="R97" s="7" t="n"/>
    </row>
    <row r="98">
      <c r="A98" s="15" t="inlineStr">
        <is>
          <t>NY</t>
        </is>
      </c>
      <c r="B98" s="15" t="inlineStr">
        <is>
          <t>Cattaraugus</t>
        </is>
      </c>
      <c r="C98" s="16" t="n">
        <v>9</v>
      </c>
      <c r="D98" s="16" t="n">
        <v>58</v>
      </c>
      <c r="E98" s="16">
        <f>IF('By company'!C98&gt;0,1,0)+IF('By company'!D98&gt;0,1,0)+IF('By company'!E98&gt;0,1,0)+IF('By company'!F98&gt;0,1,0)</f>
        <v>3</v>
      </c>
      <c r="F98" s="15" t="str">
        <f>MID(IF('By company'!C98&gt;0,", Devoted","")&amp;IF('By company'!D98&gt;0,", Wellcare","")&amp;IF('By company'!E98&gt;0,", Highmark","")&amp;IF('By company'!F98&gt;0,", Aetna",""),3,200)</f>
        <v>Wellcare, Highmark, Aetna</v>
      </c>
      <c r="G98" s="17">
        <f>SUM(H98:M98)</f>
        <v>26</v>
      </c>
      <c r="H98" s="16" t="n">
        <v>4</v>
      </c>
      <c r="I98" s="16" t="n">
        <v>11</v>
      </c>
      <c r="J98" s="16" t="n">
        <v>5</v>
      </c>
      <c r="K98" s="16" t="n">
        <v>2</v>
      </c>
      <c r="L98" s="16" t="n">
        <v>1</v>
      </c>
      <c r="M98" s="16" t="n">
        <v>3</v>
      </c>
      <c r="N98" s="16">
        <f>IF('By company'!L98&gt;0,1,0)+IF('By company'!M98&gt;0,1,0)+IF('By company'!N98&gt;0,1,0)+IF('By company'!O98&gt;0,1,0)</f>
        <v>3</v>
      </c>
      <c r="O98" s="17">
        <f>SUM('By company'!L98:O98)</f>
        <v>26</v>
      </c>
      <c r="P98" s="15" t="str">
        <f>MID(IF('By company'!L98&gt;0,", Devoted","")&amp;IF('By company'!M98&gt;0,", Wellcare","")&amp;IF('By company'!N98&gt;0,", Highmark","")&amp;IF('By company'!O98&gt;0,", Aetna",""),3,200)</f>
        <v>Wellcare, Highmark, Aetna</v>
      </c>
      <c r="Q98" s="16" t="str">
        <f>IF(AND(N98=E98,O98=G98),"","Changed")</f>
        <v/>
      </c>
      <c r="R98" s="7" t="n"/>
    </row>
    <row r="99">
      <c r="A99" s="15" t="inlineStr">
        <is>
          <t>NY</t>
        </is>
      </c>
      <c r="B99" s="15" t="inlineStr">
        <is>
          <t>Cayuga</t>
        </is>
      </c>
      <c r="C99" s="16" t="n">
        <v>7</v>
      </c>
      <c r="D99" s="16" t="n">
        <v>46</v>
      </c>
      <c r="E99" s="16">
        <f>IF('By company'!C99&gt;0,1,0)+IF('By company'!D99&gt;0,1,0)+IF('By company'!E99&gt;0,1,0)+IF('By company'!F99&gt;0,1,0)</f>
        <v>2</v>
      </c>
      <c r="F99" s="15" t="str">
        <f>MID(IF('By company'!C99&gt;0,", Devoted","")&amp;IF('By company'!D99&gt;0,", Wellcare","")&amp;IF('By company'!E99&gt;0,", Highmark","")&amp;IF('By company'!F99&gt;0,", Aetna",""),3,200)</f>
        <v>Wellcare, Aetna</v>
      </c>
      <c r="G99" s="17">
        <f>SUM(H99:M99)</f>
        <v>21</v>
      </c>
      <c r="H99" s="16" t="n">
        <v>2</v>
      </c>
      <c r="I99" s="16" t="n">
        <v>9</v>
      </c>
      <c r="J99" s="16" t="n">
        <v>5</v>
      </c>
      <c r="K99" s="16" t="n">
        <v>1</v>
      </c>
      <c r="L99" s="16" t="n">
        <v>1</v>
      </c>
      <c r="M99" s="16" t="n">
        <v>3</v>
      </c>
      <c r="N99" s="16">
        <f>IF('By company'!L99&gt;0,1,0)+IF('By company'!M99&gt;0,1,0)+IF('By company'!N99&gt;0,1,0)+IF('By company'!O99&gt;0,1,0)</f>
        <v>2</v>
      </c>
      <c r="O99" s="17">
        <f>SUM('By company'!L99:O99)</f>
        <v>21</v>
      </c>
      <c r="P99" s="15" t="str">
        <f>MID(IF('By company'!L99&gt;0,", Devoted","")&amp;IF('By company'!M99&gt;0,", Wellcare","")&amp;IF('By company'!N99&gt;0,", Highmark","")&amp;IF('By company'!O99&gt;0,", Aetna",""),3,200)</f>
        <v>Wellcare, Aetna</v>
      </c>
      <c r="Q99" s="16" t="str">
        <f>IF(AND(N99=E99,O99=G99),"","Changed")</f>
        <v/>
      </c>
      <c r="R99" s="7" t="n"/>
    </row>
    <row r="100">
      <c r="A100" s="15" t="inlineStr">
        <is>
          <t>NY</t>
        </is>
      </c>
      <c r="B100" s="15" t="inlineStr">
        <is>
          <t>Chautauqua</t>
        </is>
      </c>
      <c r="C100" s="16" t="n">
        <v>9</v>
      </c>
      <c r="D100" s="16" t="n">
        <v>61</v>
      </c>
      <c r="E100" s="16">
        <f>IF('By company'!C100&gt;0,1,0)+IF('By company'!D100&gt;0,1,0)+IF('By company'!E100&gt;0,1,0)+IF('By company'!F100&gt;0,1,0)</f>
        <v>3</v>
      </c>
      <c r="F100" s="15" t="str">
        <f>MID(IF('By company'!C100&gt;0,", Devoted","")&amp;IF('By company'!D100&gt;0,", Wellcare","")&amp;IF('By company'!E100&gt;0,", Highmark","")&amp;IF('By company'!F100&gt;0,", Aetna",""),3,200)</f>
        <v>Wellcare, Highmark, Aetna</v>
      </c>
      <c r="G100" s="17">
        <f>SUM(H100:M100)</f>
        <v>28</v>
      </c>
      <c r="H100" s="16" t="n">
        <v>4</v>
      </c>
      <c r="I100" s="16" t="n">
        <v>13</v>
      </c>
      <c r="J100" s="16" t="n">
        <v>5</v>
      </c>
      <c r="K100" s="16" t="n">
        <v>2</v>
      </c>
      <c r="L100" s="16" t="n">
        <v>1</v>
      </c>
      <c r="M100" s="16" t="n">
        <v>3</v>
      </c>
      <c r="N100" s="16">
        <f>IF('By company'!L100&gt;0,1,0)+IF('By company'!M100&gt;0,1,0)+IF('By company'!N100&gt;0,1,0)+IF('By company'!O100&gt;0,1,0)</f>
        <v>3</v>
      </c>
      <c r="O100" s="17">
        <f>SUM('By company'!L100:O100)</f>
        <v>28</v>
      </c>
      <c r="P100" s="15" t="str">
        <f>MID(IF('By company'!L100&gt;0,", Devoted","")&amp;IF('By company'!M100&gt;0,", Wellcare","")&amp;IF('By company'!N100&gt;0,", Highmark","")&amp;IF('By company'!O100&gt;0,", Aetna",""),3,200)</f>
        <v>Wellcare, Highmark, Aetna</v>
      </c>
      <c r="Q100" s="16" t="str">
        <f>IF(AND(N100=E100,O100=G100),"","Changed")</f>
        <v/>
      </c>
      <c r="R100" s="7" t="n"/>
    </row>
    <row r="101">
      <c r="A101" s="15" t="inlineStr">
        <is>
          <t>NY</t>
        </is>
      </c>
      <c r="B101" s="15" t="inlineStr">
        <is>
          <t>Chemung</t>
        </is>
      </c>
      <c r="C101" s="16" t="n">
        <v>7</v>
      </c>
      <c r="D101" s="16" t="n">
        <v>44</v>
      </c>
      <c r="E101" s="16">
        <f>IF('By company'!C101&gt;0,1,0)+IF('By company'!D101&gt;0,1,0)+IF('By company'!E101&gt;0,1,0)+IF('By company'!F101&gt;0,1,0)</f>
        <v>2</v>
      </c>
      <c r="F101" s="15" t="str">
        <f>MID(IF('By company'!C101&gt;0,", Devoted","")&amp;IF('By company'!D101&gt;0,", Wellcare","")&amp;IF('By company'!E101&gt;0,", Highmark","")&amp;IF('By company'!F101&gt;0,", Aetna",""),3,200)</f>
        <v>Wellcare, Aetna</v>
      </c>
      <c r="G101" s="17">
        <f>SUM(H101:M101)</f>
        <v>20</v>
      </c>
      <c r="H101" s="16" t="n">
        <v>2</v>
      </c>
      <c r="I101" s="16" t="n">
        <v>8</v>
      </c>
      <c r="J101" s="16" t="n">
        <v>5</v>
      </c>
      <c r="K101" s="16" t="n">
        <v>1</v>
      </c>
      <c r="L101" s="16" t="n">
        <v>1</v>
      </c>
      <c r="M101" s="16" t="n">
        <v>3</v>
      </c>
      <c r="N101" s="16">
        <f>IF('By company'!L101&gt;0,1,0)+IF('By company'!M101&gt;0,1,0)+IF('By company'!N101&gt;0,1,0)+IF('By company'!O101&gt;0,1,0)</f>
        <v>2</v>
      </c>
      <c r="O101" s="17">
        <f>SUM('By company'!L101:O101)</f>
        <v>20</v>
      </c>
      <c r="P101" s="15" t="str">
        <f>MID(IF('By company'!L101&gt;0,", Devoted","")&amp;IF('By company'!M101&gt;0,", Wellcare","")&amp;IF('By company'!N101&gt;0,", Highmark","")&amp;IF('By company'!O101&gt;0,", Aetna",""),3,200)</f>
        <v>Wellcare, Aetna</v>
      </c>
      <c r="Q101" s="16" t="str">
        <f>IF(AND(N101=E101,O101=G101),"","Changed")</f>
        <v/>
      </c>
      <c r="R101" s="7" t="n"/>
    </row>
    <row r="102">
      <c r="A102" s="15" t="inlineStr">
        <is>
          <t>NY</t>
        </is>
      </c>
      <c r="B102" s="15" t="inlineStr">
        <is>
          <t>Chenango</t>
        </is>
      </c>
      <c r="C102" s="16" t="n">
        <v>7</v>
      </c>
      <c r="D102" s="16" t="n">
        <v>42</v>
      </c>
      <c r="E102" s="16">
        <f>IF('By company'!C102&gt;0,1,0)+IF('By company'!D102&gt;0,1,0)+IF('By company'!E102&gt;0,1,0)+IF('By company'!F102&gt;0,1,0)</f>
        <v>2</v>
      </c>
      <c r="F102" s="15" t="str">
        <f>MID(IF('By company'!C102&gt;0,", Devoted","")&amp;IF('By company'!D102&gt;0,", Wellcare","")&amp;IF('By company'!E102&gt;0,", Highmark","")&amp;IF('By company'!F102&gt;0,", Aetna",""),3,200)</f>
        <v>Wellcare, Aetna</v>
      </c>
      <c r="G102" s="17">
        <f>SUM(H102:M102)</f>
        <v>20</v>
      </c>
      <c r="H102" s="16" t="n">
        <v>2</v>
      </c>
      <c r="I102" s="16" t="n">
        <v>8</v>
      </c>
      <c r="J102" s="16" t="n">
        <v>5</v>
      </c>
      <c r="K102" s="16" t="n">
        <v>1</v>
      </c>
      <c r="L102" s="16" t="n">
        <v>1</v>
      </c>
      <c r="M102" s="16" t="n">
        <v>3</v>
      </c>
      <c r="N102" s="16">
        <f>IF('By company'!L102&gt;0,1,0)+IF('By company'!M102&gt;0,1,0)+IF('By company'!N102&gt;0,1,0)+IF('By company'!O102&gt;0,1,0)</f>
        <v>2</v>
      </c>
      <c r="O102" s="17">
        <f>SUM('By company'!L102:O102)</f>
        <v>20</v>
      </c>
      <c r="P102" s="15" t="str">
        <f>MID(IF('By company'!L102&gt;0,", Devoted","")&amp;IF('By company'!M102&gt;0,", Wellcare","")&amp;IF('By company'!N102&gt;0,", Highmark","")&amp;IF('By company'!O102&gt;0,", Aetna",""),3,200)</f>
        <v>Wellcare, Aetna</v>
      </c>
      <c r="Q102" s="16" t="str">
        <f>IF(AND(N102=E102,O102=G102),"","Changed")</f>
        <v/>
      </c>
      <c r="R102" s="7" t="n"/>
    </row>
    <row r="103">
      <c r="A103" s="15" t="inlineStr">
        <is>
          <t>NY</t>
        </is>
      </c>
      <c r="B103" s="15" t="inlineStr">
        <is>
          <t>Clinton</t>
        </is>
      </c>
      <c r="C103" s="16" t="n">
        <v>7</v>
      </c>
      <c r="D103" s="16" t="n">
        <v>31</v>
      </c>
      <c r="E103" s="16">
        <f>IF('By company'!C103&gt;0,1,0)+IF('By company'!D103&gt;0,1,0)+IF('By company'!E103&gt;0,1,0)+IF('By company'!F103&gt;0,1,0)</f>
        <v>2</v>
      </c>
      <c r="F103" s="15" t="str">
        <f>MID(IF('By company'!C103&gt;0,", Devoted","")&amp;IF('By company'!D103&gt;0,", Wellcare","")&amp;IF('By company'!E103&gt;0,", Highmark","")&amp;IF('By company'!F103&gt;0,", Aetna",""),3,200)</f>
        <v>Wellcare, Aetna</v>
      </c>
      <c r="G103" s="17">
        <f>SUM(H103:M103)</f>
        <v>18</v>
      </c>
      <c r="H103" s="16" t="n">
        <v>2</v>
      </c>
      <c r="I103" s="16" t="n">
        <v>6</v>
      </c>
      <c r="J103" s="16" t="n">
        <v>5</v>
      </c>
      <c r="K103" s="16" t="n">
        <v>1</v>
      </c>
      <c r="L103" s="16" t="n">
        <v>1</v>
      </c>
      <c r="M103" s="16" t="n">
        <v>3</v>
      </c>
      <c r="N103" s="16">
        <f>IF('By company'!L103&gt;0,1,0)+IF('By company'!M103&gt;0,1,0)+IF('By company'!N103&gt;0,1,0)+IF('By company'!O103&gt;0,1,0)</f>
        <v>2</v>
      </c>
      <c r="O103" s="17">
        <f>SUM('By company'!L103:O103)</f>
        <v>18</v>
      </c>
      <c r="P103" s="15" t="str">
        <f>MID(IF('By company'!L103&gt;0,", Devoted","")&amp;IF('By company'!M103&gt;0,", Wellcare","")&amp;IF('By company'!N103&gt;0,", Highmark","")&amp;IF('By company'!O103&gt;0,", Aetna",""),3,200)</f>
        <v>Wellcare, Aetna</v>
      </c>
      <c r="Q103" s="16" t="str">
        <f>IF(AND(N103=E103,O103=G103),"","Changed")</f>
        <v/>
      </c>
      <c r="R103" s="7" t="n"/>
    </row>
    <row r="104">
      <c r="A104" s="15" t="inlineStr">
        <is>
          <t>NY</t>
        </is>
      </c>
      <c r="B104" s="15" t="inlineStr">
        <is>
          <t>Columbia</t>
        </is>
      </c>
      <c r="C104" s="16" t="n">
        <v>11</v>
      </c>
      <c r="D104" s="16" t="n">
        <v>57</v>
      </c>
      <c r="E104" s="16">
        <f>IF('By company'!C104&gt;0,1,0)+IF('By company'!D104&gt;0,1,0)+IF('By company'!E104&gt;0,1,0)+IF('By company'!F104&gt;0,1,0)</f>
        <v>4</v>
      </c>
      <c r="F104" s="15" t="str">
        <f>MID(IF('By company'!C104&gt;0,", Devoted","")&amp;IF('By company'!D104&gt;0,", Wellcare","")&amp;IF('By company'!E104&gt;0,", Highmark","")&amp;IF('By company'!F104&gt;0,", Aetna",""),3,200)</f>
        <v>Devoted, Wellcare, Highmark, Aetna</v>
      </c>
      <c r="G104" s="17">
        <f>SUM(H104:M104)</f>
        <v>25</v>
      </c>
      <c r="H104" s="16" t="n">
        <v>2</v>
      </c>
      <c r="I104" s="16" t="n">
        <v>10</v>
      </c>
      <c r="J104" s="16" t="n">
        <v>5</v>
      </c>
      <c r="K104" s="16" t="n">
        <v>4</v>
      </c>
      <c r="L104" s="16" t="n">
        <v>1</v>
      </c>
      <c r="M104" s="16" t="n">
        <v>3</v>
      </c>
      <c r="N104" s="16">
        <f>IF('By company'!L104&gt;0,1,0)+IF('By company'!M104&gt;0,1,0)+IF('By company'!N104&gt;0,1,0)+IF('By company'!O104&gt;0,1,0)</f>
        <v>4</v>
      </c>
      <c r="O104" s="17">
        <f>SUM('By company'!L104:O104)</f>
        <v>25</v>
      </c>
      <c r="P104" s="15" t="str">
        <f>MID(IF('By company'!L104&gt;0,", Devoted","")&amp;IF('By company'!M104&gt;0,", Wellcare","")&amp;IF('By company'!N104&gt;0,", Highmark","")&amp;IF('By company'!O104&gt;0,", Aetna",""),3,200)</f>
        <v>Devoted, Wellcare, Highmark, Aetna</v>
      </c>
      <c r="Q104" s="16" t="str">
        <f>IF(AND(N104=E104,O104=G104),"","Changed")</f>
        <v/>
      </c>
      <c r="R104" s="7" t="n"/>
    </row>
    <row r="105">
      <c r="A105" s="15" t="inlineStr">
        <is>
          <t>NY</t>
        </is>
      </c>
      <c r="B105" s="15" t="inlineStr">
        <is>
          <t>Cortland</t>
        </is>
      </c>
      <c r="C105" s="16" t="n">
        <v>7</v>
      </c>
      <c r="D105" s="16" t="n">
        <v>42</v>
      </c>
      <c r="E105" s="16">
        <f>IF('By company'!C105&gt;0,1,0)+IF('By company'!D105&gt;0,1,0)+IF('By company'!E105&gt;0,1,0)+IF('By company'!F105&gt;0,1,0)</f>
        <v>2</v>
      </c>
      <c r="F105" s="15" t="str">
        <f>MID(IF('By company'!C105&gt;0,", Devoted","")&amp;IF('By company'!D105&gt;0,", Wellcare","")&amp;IF('By company'!E105&gt;0,", Highmark","")&amp;IF('By company'!F105&gt;0,", Aetna",""),3,200)</f>
        <v>Wellcare, Aetna</v>
      </c>
      <c r="G105" s="17">
        <f>SUM(H105:M105)</f>
        <v>20</v>
      </c>
      <c r="H105" s="16" t="n">
        <v>2</v>
      </c>
      <c r="I105" s="16" t="n">
        <v>8</v>
      </c>
      <c r="J105" s="16" t="n">
        <v>5</v>
      </c>
      <c r="K105" s="16" t="n">
        <v>1</v>
      </c>
      <c r="L105" s="16" t="n">
        <v>1</v>
      </c>
      <c r="M105" s="16" t="n">
        <v>3</v>
      </c>
      <c r="N105" s="16">
        <f>IF('By company'!L105&gt;0,1,0)+IF('By company'!M105&gt;0,1,0)+IF('By company'!N105&gt;0,1,0)+IF('By company'!O105&gt;0,1,0)</f>
        <v>2</v>
      </c>
      <c r="O105" s="17">
        <f>SUM('By company'!L105:O105)</f>
        <v>20</v>
      </c>
      <c r="P105" s="15" t="str">
        <f>MID(IF('By company'!L105&gt;0,", Devoted","")&amp;IF('By company'!M105&gt;0,", Wellcare","")&amp;IF('By company'!N105&gt;0,", Highmark","")&amp;IF('By company'!O105&gt;0,", Aetna",""),3,200)</f>
        <v>Wellcare, Aetna</v>
      </c>
      <c r="Q105" s="16" t="str">
        <f>IF(AND(N105=E105,O105=G105),"","Changed")</f>
        <v/>
      </c>
      <c r="R105" s="7" t="n"/>
    </row>
    <row r="106">
      <c r="A106" s="15" t="inlineStr">
        <is>
          <t>NY</t>
        </is>
      </c>
      <c r="B106" s="15" t="inlineStr">
        <is>
          <t>Delaware</t>
        </is>
      </c>
      <c r="C106" s="16" t="n">
        <v>8</v>
      </c>
      <c r="D106" s="16" t="n">
        <v>32</v>
      </c>
      <c r="E106" s="16">
        <f>IF('By company'!C106&gt;0,1,0)+IF('By company'!D106&gt;0,1,0)+IF('By company'!E106&gt;0,1,0)+IF('By company'!F106&gt;0,1,0)</f>
        <v>2</v>
      </c>
      <c r="F106" s="15" t="str">
        <f>MID(IF('By company'!C106&gt;0,", Devoted","")&amp;IF('By company'!D106&gt;0,", Wellcare","")&amp;IF('By company'!E106&gt;0,", Highmark","")&amp;IF('By company'!F106&gt;0,", Aetna",""),3,200)</f>
        <v>Wellcare, Aetna</v>
      </c>
      <c r="G106" s="17">
        <f>SUM(H106:M106)</f>
        <v>14</v>
      </c>
      <c r="H106" s="16" t="n">
        <v>2</v>
      </c>
      <c r="I106" s="16" t="n">
        <v>3</v>
      </c>
      <c r="J106" s="16" t="n">
        <v>4</v>
      </c>
      <c r="K106" s="16" t="n">
        <v>1</v>
      </c>
      <c r="L106" s="16" t="n">
        <v>1</v>
      </c>
      <c r="M106" s="16" t="n">
        <v>3</v>
      </c>
      <c r="N106" s="16">
        <f>IF('By company'!L106&gt;0,1,0)+IF('By company'!M106&gt;0,1,0)+IF('By company'!N106&gt;0,1,0)+IF('By company'!O106&gt;0,1,0)</f>
        <v>2</v>
      </c>
      <c r="O106" s="17">
        <f>SUM('By company'!L106:O106)</f>
        <v>14</v>
      </c>
      <c r="P106" s="15" t="str">
        <f>MID(IF('By company'!L106&gt;0,", Devoted","")&amp;IF('By company'!M106&gt;0,", Wellcare","")&amp;IF('By company'!N106&gt;0,", Highmark","")&amp;IF('By company'!O106&gt;0,", Aetna",""),3,200)</f>
        <v>Wellcare, Aetna</v>
      </c>
      <c r="Q106" s="16" t="str">
        <f>IF(AND(N106=E106,O106=G106),"","Changed")</f>
        <v/>
      </c>
      <c r="R106" s="7" t="n"/>
    </row>
    <row r="107">
      <c r="A107" s="15" t="inlineStr">
        <is>
          <t>NY</t>
        </is>
      </c>
      <c r="B107" s="15" t="inlineStr">
        <is>
          <t>Dutchess</t>
        </is>
      </c>
      <c r="C107" s="16" t="n">
        <v>9</v>
      </c>
      <c r="D107" s="16" t="n">
        <v>51</v>
      </c>
      <c r="E107" s="16">
        <f>IF('By company'!C107&gt;0,1,0)+IF('By company'!D107&gt;0,1,0)+IF('By company'!E107&gt;0,1,0)+IF('By company'!F107&gt;0,1,0)</f>
        <v>2</v>
      </c>
      <c r="F107" s="15" t="str">
        <f>MID(IF('By company'!C107&gt;0,", Devoted","")&amp;IF('By company'!D107&gt;0,", Wellcare","")&amp;IF('By company'!E107&gt;0,", Highmark","")&amp;IF('By company'!F107&gt;0,", Aetna",""),3,200)</f>
        <v>Wellcare, Aetna</v>
      </c>
      <c r="G107" s="17">
        <f>SUM(H107:M107)</f>
        <v>20</v>
      </c>
      <c r="H107" s="16" t="n">
        <v>2</v>
      </c>
      <c r="I107" s="16" t="n">
        <v>8</v>
      </c>
      <c r="J107" s="16" t="n">
        <v>5</v>
      </c>
      <c r="K107" s="16" t="n">
        <v>1</v>
      </c>
      <c r="L107" s="16" t="n">
        <v>1</v>
      </c>
      <c r="M107" s="16" t="n">
        <v>3</v>
      </c>
      <c r="N107" s="16">
        <f>IF('By company'!L107&gt;0,1,0)+IF('By company'!M107&gt;0,1,0)+IF('By company'!N107&gt;0,1,0)+IF('By company'!O107&gt;0,1,0)</f>
        <v>2</v>
      </c>
      <c r="O107" s="17">
        <f>SUM('By company'!L107:O107)</f>
        <v>20</v>
      </c>
      <c r="P107" s="15" t="str">
        <f>MID(IF('By company'!L107&gt;0,", Devoted","")&amp;IF('By company'!M107&gt;0,", Wellcare","")&amp;IF('By company'!N107&gt;0,", Highmark","")&amp;IF('By company'!O107&gt;0,", Aetna",""),3,200)</f>
        <v>Wellcare, Aetna</v>
      </c>
      <c r="Q107" s="16" t="str">
        <f>IF(AND(N107=E107,O107=G107),"","Changed")</f>
        <v/>
      </c>
      <c r="R107" s="7" t="n"/>
    </row>
    <row r="108">
      <c r="A108" s="15" t="inlineStr">
        <is>
          <t>NY</t>
        </is>
      </c>
      <c r="B108" s="15" t="inlineStr">
        <is>
          <t>Erie</t>
        </is>
      </c>
      <c r="C108" s="16" t="n">
        <v>11</v>
      </c>
      <c r="D108" s="16" t="n">
        <v>69</v>
      </c>
      <c r="E108" s="16">
        <f>IF('By company'!C108&gt;0,1,0)+IF('By company'!D108&gt;0,1,0)+IF('By company'!E108&gt;0,1,0)+IF('By company'!F108&gt;0,1,0)</f>
        <v>3</v>
      </c>
      <c r="F108" s="15" t="str">
        <f>MID(IF('By company'!C108&gt;0,", Devoted","")&amp;IF('By company'!D108&gt;0,", Wellcare","")&amp;IF('By company'!E108&gt;0,", Highmark","")&amp;IF('By company'!F108&gt;0,", Aetna",""),3,200)</f>
        <v>Wellcare, Highmark, Aetna</v>
      </c>
      <c r="G108" s="17">
        <f>SUM(H108:M108)</f>
        <v>28</v>
      </c>
      <c r="H108" s="16" t="n">
        <v>4</v>
      </c>
      <c r="I108" s="16" t="n">
        <v>13</v>
      </c>
      <c r="J108" s="16" t="n">
        <v>5</v>
      </c>
      <c r="K108" s="16" t="n">
        <v>2</v>
      </c>
      <c r="L108" s="16" t="n">
        <v>1</v>
      </c>
      <c r="M108" s="16" t="n">
        <v>3</v>
      </c>
      <c r="N108" s="16">
        <f>IF('By company'!L108&gt;0,1,0)+IF('By company'!M108&gt;0,1,0)+IF('By company'!N108&gt;0,1,0)+IF('By company'!O108&gt;0,1,0)</f>
        <v>3</v>
      </c>
      <c r="O108" s="17">
        <f>SUM('By company'!L108:O108)</f>
        <v>28</v>
      </c>
      <c r="P108" s="15" t="str">
        <f>MID(IF('By company'!L108&gt;0,", Devoted","")&amp;IF('By company'!M108&gt;0,", Wellcare","")&amp;IF('By company'!N108&gt;0,", Highmark","")&amp;IF('By company'!O108&gt;0,", Aetna",""),3,200)</f>
        <v>Wellcare, Highmark, Aetna</v>
      </c>
      <c r="Q108" s="16" t="str">
        <f>IF(AND(N108=E108,O108=G108),"","Changed")</f>
        <v/>
      </c>
      <c r="R108" s="7" t="n"/>
    </row>
    <row r="109">
      <c r="A109" s="15" t="inlineStr">
        <is>
          <t>NY</t>
        </is>
      </c>
      <c r="B109" s="15" t="inlineStr">
        <is>
          <t>Essex</t>
        </is>
      </c>
      <c r="C109" s="16" t="n">
        <v>7</v>
      </c>
      <c r="D109" s="16" t="n">
        <v>31</v>
      </c>
      <c r="E109" s="16">
        <f>IF('By company'!C109&gt;0,1,0)+IF('By company'!D109&gt;0,1,0)+IF('By company'!E109&gt;0,1,0)+IF('By company'!F109&gt;0,1,0)</f>
        <v>2</v>
      </c>
      <c r="F109" s="15" t="str">
        <f>MID(IF('By company'!C109&gt;0,", Devoted","")&amp;IF('By company'!D109&gt;0,", Wellcare","")&amp;IF('By company'!E109&gt;0,", Highmark","")&amp;IF('By company'!F109&gt;0,", Aetna",""),3,200)</f>
        <v>Wellcare, Aetna</v>
      </c>
      <c r="G109" s="17">
        <f>SUM(H109:M109)</f>
        <v>18</v>
      </c>
      <c r="H109" s="16" t="n">
        <v>2</v>
      </c>
      <c r="I109" s="16" t="n">
        <v>6</v>
      </c>
      <c r="J109" s="16" t="n">
        <v>5</v>
      </c>
      <c r="K109" s="16" t="n">
        <v>1</v>
      </c>
      <c r="L109" s="16" t="n">
        <v>1</v>
      </c>
      <c r="M109" s="16" t="n">
        <v>3</v>
      </c>
      <c r="N109" s="16">
        <f>IF('By company'!L109&gt;0,1,0)+IF('By company'!M109&gt;0,1,0)+IF('By company'!N109&gt;0,1,0)+IF('By company'!O109&gt;0,1,0)</f>
        <v>2</v>
      </c>
      <c r="O109" s="17">
        <f>SUM('By company'!L109:O109)</f>
        <v>18</v>
      </c>
      <c r="P109" s="15" t="str">
        <f>MID(IF('By company'!L109&gt;0,", Devoted","")&amp;IF('By company'!M109&gt;0,", Wellcare","")&amp;IF('By company'!N109&gt;0,", Highmark","")&amp;IF('By company'!O109&gt;0,", Aetna",""),3,200)</f>
        <v>Wellcare, Aetna</v>
      </c>
      <c r="Q109" s="16" t="str">
        <f>IF(AND(N109=E109,O109=G109),"","Changed")</f>
        <v/>
      </c>
      <c r="R109" s="7" t="n"/>
    </row>
    <row r="110">
      <c r="A110" s="15" t="inlineStr">
        <is>
          <t>NY</t>
        </is>
      </c>
      <c r="B110" s="15" t="inlineStr">
        <is>
          <t>Franklin</t>
        </is>
      </c>
      <c r="C110" s="16" t="n">
        <v>7</v>
      </c>
      <c r="D110" s="16" t="n">
        <v>34</v>
      </c>
      <c r="E110" s="16">
        <f>IF('By company'!C110&gt;0,1,0)+IF('By company'!D110&gt;0,1,0)+IF('By company'!E110&gt;0,1,0)+IF('By company'!F110&gt;0,1,0)</f>
        <v>2</v>
      </c>
      <c r="F110" s="15" t="str">
        <f>MID(IF('By company'!C110&gt;0,", Devoted","")&amp;IF('By company'!D110&gt;0,", Wellcare","")&amp;IF('By company'!E110&gt;0,", Highmark","")&amp;IF('By company'!F110&gt;0,", Aetna",""),3,200)</f>
        <v>Wellcare, Aetna</v>
      </c>
      <c r="G110" s="17">
        <f>SUM(H110:M110)</f>
        <v>21</v>
      </c>
      <c r="H110" s="16" t="n">
        <v>2</v>
      </c>
      <c r="I110" s="16" t="n">
        <v>9</v>
      </c>
      <c r="J110" s="16" t="n">
        <v>5</v>
      </c>
      <c r="K110" s="16" t="n">
        <v>1</v>
      </c>
      <c r="L110" s="16" t="n">
        <v>1</v>
      </c>
      <c r="M110" s="16" t="n">
        <v>3</v>
      </c>
      <c r="N110" s="16">
        <f>IF('By company'!L110&gt;0,1,0)+IF('By company'!M110&gt;0,1,0)+IF('By company'!N110&gt;0,1,0)+IF('By company'!O110&gt;0,1,0)</f>
        <v>2</v>
      </c>
      <c r="O110" s="17">
        <f>SUM('By company'!L110:O110)</f>
        <v>21</v>
      </c>
      <c r="P110" s="15" t="str">
        <f>MID(IF('By company'!L110&gt;0,", Devoted","")&amp;IF('By company'!M110&gt;0,", Wellcare","")&amp;IF('By company'!N110&gt;0,", Highmark","")&amp;IF('By company'!O110&gt;0,", Aetna",""),3,200)</f>
        <v>Wellcare, Aetna</v>
      </c>
      <c r="Q110" s="16" t="str">
        <f>IF(AND(N110=E110,O110=G110),"","Changed")</f>
        <v/>
      </c>
      <c r="R110" s="7" t="n"/>
    </row>
    <row r="111">
      <c r="A111" s="15" t="inlineStr">
        <is>
          <t>NY</t>
        </is>
      </c>
      <c r="B111" s="15" t="inlineStr">
        <is>
          <t>Fulton</t>
        </is>
      </c>
      <c r="C111" s="16" t="n">
        <v>8</v>
      </c>
      <c r="D111" s="16" t="n">
        <v>46</v>
      </c>
      <c r="E111" s="16">
        <f>IF('By company'!C111&gt;0,1,0)+IF('By company'!D111&gt;0,1,0)+IF('By company'!E111&gt;0,1,0)+IF('By company'!F111&gt;0,1,0)</f>
        <v>3</v>
      </c>
      <c r="F111" s="15" t="str">
        <f>MID(IF('By company'!C111&gt;0,", Devoted","")&amp;IF('By company'!D111&gt;0,", Wellcare","")&amp;IF('By company'!E111&gt;0,", Highmark","")&amp;IF('By company'!F111&gt;0,", Aetna",""),3,200)</f>
        <v>Wellcare, Highmark, Aetna</v>
      </c>
      <c r="G111" s="17">
        <f>SUM(H111:M111)</f>
        <v>22</v>
      </c>
      <c r="H111" s="16" t="n">
        <v>2</v>
      </c>
      <c r="I111" s="16" t="n">
        <v>10</v>
      </c>
      <c r="J111" s="16" t="n">
        <v>5</v>
      </c>
      <c r="K111" s="16" t="n">
        <v>1</v>
      </c>
      <c r="L111" s="16" t="n">
        <v>1</v>
      </c>
      <c r="M111" s="16" t="n">
        <v>3</v>
      </c>
      <c r="N111" s="16">
        <f>IF('By company'!L111&gt;0,1,0)+IF('By company'!M111&gt;0,1,0)+IF('By company'!N111&gt;0,1,0)+IF('By company'!O111&gt;0,1,0)</f>
        <v>3</v>
      </c>
      <c r="O111" s="17">
        <f>SUM('By company'!L111:O111)</f>
        <v>22</v>
      </c>
      <c r="P111" s="15" t="str">
        <f>MID(IF('By company'!L111&gt;0,", Devoted","")&amp;IF('By company'!M111&gt;0,", Wellcare","")&amp;IF('By company'!N111&gt;0,", Highmark","")&amp;IF('By company'!O111&gt;0,", Aetna",""),3,200)</f>
        <v>Wellcare, Highmark, Aetna</v>
      </c>
      <c r="Q111" s="16" t="str">
        <f>IF(AND(N111=E111,O111=G111),"","Changed")</f>
        <v/>
      </c>
      <c r="R111" s="7" t="n"/>
    </row>
    <row r="112">
      <c r="A112" s="15" t="inlineStr">
        <is>
          <t>NY</t>
        </is>
      </c>
      <c r="B112" s="15" t="inlineStr">
        <is>
          <t>Genesee</t>
        </is>
      </c>
      <c r="C112" s="16" t="n">
        <v>9</v>
      </c>
      <c r="D112" s="16" t="n">
        <v>55</v>
      </c>
      <c r="E112" s="16">
        <f>IF('By company'!C112&gt;0,1,0)+IF('By company'!D112&gt;0,1,0)+IF('By company'!E112&gt;0,1,0)+IF('By company'!F112&gt;0,1,0)</f>
        <v>3</v>
      </c>
      <c r="F112" s="15" t="str">
        <f>MID(IF('By company'!C112&gt;0,", Devoted","")&amp;IF('By company'!D112&gt;0,", Wellcare","")&amp;IF('By company'!E112&gt;0,", Highmark","")&amp;IF('By company'!F112&gt;0,", Aetna",""),3,200)</f>
        <v>Wellcare, Highmark, Aetna</v>
      </c>
      <c r="G112" s="17">
        <f>SUM(H112:M112)</f>
        <v>22</v>
      </c>
      <c r="H112" s="16" t="n">
        <v>4</v>
      </c>
      <c r="I112" s="16" t="n">
        <v>10</v>
      </c>
      <c r="J112" s="16" t="n">
        <v>4</v>
      </c>
      <c r="K112" s="16" t="n">
        <v>0</v>
      </c>
      <c r="L112" s="16" t="n">
        <v>1</v>
      </c>
      <c r="M112" s="16" t="n">
        <v>3</v>
      </c>
      <c r="N112" s="16">
        <f>IF('By company'!L112&gt;0,1,0)+IF('By company'!M112&gt;0,1,0)+IF('By company'!N112&gt;0,1,0)+IF('By company'!O112&gt;0,1,0)</f>
        <v>3</v>
      </c>
      <c r="O112" s="17">
        <f>SUM('By company'!L112:O112)</f>
        <v>22</v>
      </c>
      <c r="P112" s="15" t="str">
        <f>MID(IF('By company'!L112&gt;0,", Devoted","")&amp;IF('By company'!M112&gt;0,", Wellcare","")&amp;IF('By company'!N112&gt;0,", Highmark","")&amp;IF('By company'!O112&gt;0,", Aetna",""),3,200)</f>
        <v>Wellcare, Highmark, Aetna</v>
      </c>
      <c r="Q112" s="16" t="str">
        <f>IF(AND(N112=E112,O112=G112),"","Changed")</f>
        <v/>
      </c>
      <c r="R112" s="7" t="n"/>
    </row>
    <row r="113">
      <c r="A113" s="15" t="inlineStr">
        <is>
          <t>NY</t>
        </is>
      </c>
      <c r="B113" s="15" t="inlineStr">
        <is>
          <t>Greene</t>
        </is>
      </c>
      <c r="C113" s="16" t="n">
        <v>11</v>
      </c>
      <c r="D113" s="16" t="n">
        <v>58</v>
      </c>
      <c r="E113" s="16">
        <f>IF('By company'!C113&gt;0,1,0)+IF('By company'!D113&gt;0,1,0)+IF('By company'!E113&gt;0,1,0)+IF('By company'!F113&gt;0,1,0)</f>
        <v>4</v>
      </c>
      <c r="F113" s="15" t="str">
        <f>MID(IF('By company'!C113&gt;0,", Devoted","")&amp;IF('By company'!D113&gt;0,", Wellcare","")&amp;IF('By company'!E113&gt;0,", Highmark","")&amp;IF('By company'!F113&gt;0,", Aetna",""),3,200)</f>
        <v>Devoted, Wellcare, Highmark, Aetna</v>
      </c>
      <c r="G113" s="17">
        <f>SUM(H113:M113)</f>
        <v>27</v>
      </c>
      <c r="H113" s="16" t="n">
        <v>2</v>
      </c>
      <c r="I113" s="16" t="n">
        <v>12</v>
      </c>
      <c r="J113" s="16" t="n">
        <v>5</v>
      </c>
      <c r="K113" s="16" t="n">
        <v>4</v>
      </c>
      <c r="L113" s="16" t="n">
        <v>1</v>
      </c>
      <c r="M113" s="16" t="n">
        <v>3</v>
      </c>
      <c r="N113" s="16">
        <f>IF('By company'!L113&gt;0,1,0)+IF('By company'!M113&gt;0,1,0)+IF('By company'!N113&gt;0,1,0)+IF('By company'!O113&gt;0,1,0)</f>
        <v>4</v>
      </c>
      <c r="O113" s="17">
        <f>SUM('By company'!L113:O113)</f>
        <v>27</v>
      </c>
      <c r="P113" s="15" t="str">
        <f>MID(IF('By company'!L113&gt;0,", Devoted","")&amp;IF('By company'!M113&gt;0,", Wellcare","")&amp;IF('By company'!N113&gt;0,", Highmark","")&amp;IF('By company'!O113&gt;0,", Aetna",""),3,200)</f>
        <v>Devoted, Wellcare, Highmark, Aetna</v>
      </c>
      <c r="Q113" s="16" t="str">
        <f>IF(AND(N113=E113,O113=G113),"","Changed")</f>
        <v/>
      </c>
      <c r="R113" s="7" t="n"/>
    </row>
    <row r="114">
      <c r="A114" s="15" t="inlineStr">
        <is>
          <t>NY</t>
        </is>
      </c>
      <c r="B114" s="15" t="inlineStr">
        <is>
          <t>Hamilton</t>
        </is>
      </c>
      <c r="C114" s="16" t="n">
        <v>8</v>
      </c>
      <c r="D114" s="16" t="n">
        <v>42</v>
      </c>
      <c r="E114" s="16">
        <f>IF('By company'!C114&gt;0,1,0)+IF('By company'!D114&gt;0,1,0)+IF('By company'!E114&gt;0,1,0)+IF('By company'!F114&gt;0,1,0)</f>
        <v>3</v>
      </c>
      <c r="F114" s="15" t="str">
        <f>MID(IF('By company'!C114&gt;0,", Devoted","")&amp;IF('By company'!D114&gt;0,", Wellcare","")&amp;IF('By company'!E114&gt;0,", Highmark","")&amp;IF('By company'!F114&gt;0,", Aetna",""),3,200)</f>
        <v>Devoted, Wellcare, Aetna</v>
      </c>
      <c r="G114" s="17">
        <f>SUM(H114:M114)</f>
        <v>27</v>
      </c>
      <c r="H114" s="16" t="n">
        <v>2</v>
      </c>
      <c r="I114" s="16" t="n">
        <v>12</v>
      </c>
      <c r="J114" s="16" t="n">
        <v>5</v>
      </c>
      <c r="K114" s="16" t="n">
        <v>4</v>
      </c>
      <c r="L114" s="16" t="n">
        <v>1</v>
      </c>
      <c r="M114" s="16" t="n">
        <v>3</v>
      </c>
      <c r="N114" s="16">
        <f>IF('By company'!L114&gt;0,1,0)+IF('By company'!M114&gt;0,1,0)+IF('By company'!N114&gt;0,1,0)+IF('By company'!O114&gt;0,1,0)</f>
        <v>3</v>
      </c>
      <c r="O114" s="17">
        <f>SUM('By company'!L114:O114)</f>
        <v>27</v>
      </c>
      <c r="P114" s="15" t="str">
        <f>MID(IF('By company'!L114&gt;0,", Devoted","")&amp;IF('By company'!M114&gt;0,", Wellcare","")&amp;IF('By company'!N114&gt;0,", Highmark","")&amp;IF('By company'!O114&gt;0,", Aetna",""),3,200)</f>
        <v>Devoted, Wellcare, Aetna</v>
      </c>
      <c r="Q114" s="16" t="str">
        <f>IF(AND(N114=E114,O114=G114),"","Changed")</f>
        <v/>
      </c>
      <c r="R114" s="7" t="n"/>
    </row>
    <row r="115">
      <c r="A115" s="15" t="inlineStr">
        <is>
          <t>NY</t>
        </is>
      </c>
      <c r="B115" s="15" t="inlineStr">
        <is>
          <t>Herkimer</t>
        </is>
      </c>
      <c r="C115" s="16" t="n">
        <v>7</v>
      </c>
      <c r="D115" s="16" t="n">
        <v>42</v>
      </c>
      <c r="E115" s="16">
        <f>IF('By company'!C115&gt;0,1,0)+IF('By company'!D115&gt;0,1,0)+IF('By company'!E115&gt;0,1,0)+IF('By company'!F115&gt;0,1,0)</f>
        <v>2</v>
      </c>
      <c r="F115" s="15" t="str">
        <f>MID(IF('By company'!C115&gt;0,", Devoted","")&amp;IF('By company'!D115&gt;0,", Wellcare","")&amp;IF('By company'!E115&gt;0,", Highmark","")&amp;IF('By company'!F115&gt;0,", Aetna",""),3,200)</f>
        <v>Wellcare, Aetna</v>
      </c>
      <c r="G115" s="17">
        <f>SUM(H115:M115)</f>
        <v>18</v>
      </c>
      <c r="H115" s="16" t="n">
        <v>2</v>
      </c>
      <c r="I115" s="16" t="n">
        <v>7</v>
      </c>
      <c r="J115" s="16" t="n">
        <v>4</v>
      </c>
      <c r="K115" s="16" t="n">
        <v>1</v>
      </c>
      <c r="L115" s="16" t="n">
        <v>1</v>
      </c>
      <c r="M115" s="16" t="n">
        <v>3</v>
      </c>
      <c r="N115" s="16">
        <f>IF('By company'!L115&gt;0,1,0)+IF('By company'!M115&gt;0,1,0)+IF('By company'!N115&gt;0,1,0)+IF('By company'!O115&gt;0,1,0)</f>
        <v>2</v>
      </c>
      <c r="O115" s="17">
        <f>SUM('By company'!L115:O115)</f>
        <v>18</v>
      </c>
      <c r="P115" s="15" t="str">
        <f>MID(IF('By company'!L115&gt;0,", Devoted","")&amp;IF('By company'!M115&gt;0,", Wellcare","")&amp;IF('By company'!N115&gt;0,", Highmark","")&amp;IF('By company'!O115&gt;0,", Aetna",""),3,200)</f>
        <v>Wellcare, Aetna</v>
      </c>
      <c r="Q115" s="16" t="str">
        <f>IF(AND(N115=E115,O115=G115),"","Changed")</f>
        <v/>
      </c>
      <c r="R115" s="7" t="n"/>
    </row>
    <row r="116">
      <c r="A116" s="15" t="inlineStr">
        <is>
          <t>NY</t>
        </is>
      </c>
      <c r="B116" s="15" t="inlineStr">
        <is>
          <t>Jefferson</t>
        </is>
      </c>
      <c r="C116" s="16" t="n">
        <v>7</v>
      </c>
      <c r="D116" s="16" t="n">
        <v>45</v>
      </c>
      <c r="E116" s="16">
        <f>IF('By company'!C116&gt;0,1,0)+IF('By company'!D116&gt;0,1,0)+IF('By company'!E116&gt;0,1,0)+IF('By company'!F116&gt;0,1,0)</f>
        <v>2</v>
      </c>
      <c r="F116" s="15" t="str">
        <f>MID(IF('By company'!C116&gt;0,", Devoted","")&amp;IF('By company'!D116&gt;0,", Wellcare","")&amp;IF('By company'!E116&gt;0,", Highmark","")&amp;IF('By company'!F116&gt;0,", Aetna",""),3,200)</f>
        <v>Wellcare, Aetna</v>
      </c>
      <c r="G116" s="17">
        <f>SUM(H116:M116)</f>
        <v>21</v>
      </c>
      <c r="H116" s="16" t="n">
        <v>2</v>
      </c>
      <c r="I116" s="16" t="n">
        <v>9</v>
      </c>
      <c r="J116" s="16" t="n">
        <v>5</v>
      </c>
      <c r="K116" s="16" t="n">
        <v>1</v>
      </c>
      <c r="L116" s="16" t="n">
        <v>1</v>
      </c>
      <c r="M116" s="16" t="n">
        <v>3</v>
      </c>
      <c r="N116" s="16">
        <f>IF('By company'!L116&gt;0,1,0)+IF('By company'!M116&gt;0,1,0)+IF('By company'!N116&gt;0,1,0)+IF('By company'!O116&gt;0,1,0)</f>
        <v>2</v>
      </c>
      <c r="O116" s="17">
        <f>SUM('By company'!L116:O116)</f>
        <v>21</v>
      </c>
      <c r="P116" s="15" t="str">
        <f>MID(IF('By company'!L116&gt;0,", Devoted","")&amp;IF('By company'!M116&gt;0,", Wellcare","")&amp;IF('By company'!N116&gt;0,", Highmark","")&amp;IF('By company'!O116&gt;0,", Aetna",""),3,200)</f>
        <v>Wellcare, Aetna</v>
      </c>
      <c r="Q116" s="16" t="str">
        <f>IF(AND(N116=E116,O116=G116),"","Changed")</f>
        <v/>
      </c>
      <c r="R116" s="7" t="n"/>
    </row>
    <row r="117">
      <c r="A117" s="15" t="inlineStr">
        <is>
          <t>NY</t>
        </is>
      </c>
      <c r="B117" s="15" t="inlineStr">
        <is>
          <t>Kings</t>
        </is>
      </c>
      <c r="C117" s="16" t="n">
        <v>17</v>
      </c>
      <c r="D117" s="16" t="n">
        <v>85</v>
      </c>
      <c r="E117" s="16">
        <f>IF('By company'!C117&gt;0,1,0)+IF('By company'!D117&gt;0,1,0)+IF('By company'!E117&gt;0,1,0)+IF('By company'!F117&gt;0,1,0)</f>
        <v>3</v>
      </c>
      <c r="F117" s="15" t="str">
        <f>MID(IF('By company'!C117&gt;0,", Devoted","")&amp;IF('By company'!D117&gt;0,", Wellcare","")&amp;IF('By company'!E117&gt;0,", Highmark","")&amp;IF('By company'!F117&gt;0,", Aetna",""),3,200)</f>
        <v>Devoted, Wellcare, Aetna</v>
      </c>
      <c r="G117" s="17">
        <f>SUM(H117:M117)</f>
        <v>29</v>
      </c>
      <c r="H117" s="16" t="n">
        <v>2</v>
      </c>
      <c r="I117" s="16" t="n">
        <v>13</v>
      </c>
      <c r="J117" s="16" t="n">
        <v>5</v>
      </c>
      <c r="K117" s="16" t="n">
        <v>5</v>
      </c>
      <c r="L117" s="16" t="n">
        <v>1</v>
      </c>
      <c r="M117" s="16" t="n">
        <v>3</v>
      </c>
      <c r="N117" s="16">
        <f>IF('By company'!L117&gt;0,1,0)+IF('By company'!M117&gt;0,1,0)+IF('By company'!N117&gt;0,1,0)+IF('By company'!O117&gt;0,1,0)</f>
        <v>3</v>
      </c>
      <c r="O117" s="17">
        <f>SUM('By company'!L117:O117)</f>
        <v>29</v>
      </c>
      <c r="P117" s="15" t="str">
        <f>MID(IF('By company'!L117&gt;0,", Devoted","")&amp;IF('By company'!M117&gt;0,", Wellcare","")&amp;IF('By company'!N117&gt;0,", Highmark","")&amp;IF('By company'!O117&gt;0,", Aetna",""),3,200)</f>
        <v>Devoted, Wellcare, Aetna</v>
      </c>
      <c r="Q117" s="16" t="str">
        <f>IF(AND(N117=E117,O117=G117),"","Changed")</f>
        <v/>
      </c>
      <c r="R117" s="7" t="n"/>
    </row>
    <row r="118">
      <c r="A118" s="15" t="inlineStr">
        <is>
          <t>NY</t>
        </is>
      </c>
      <c r="B118" s="15" t="inlineStr">
        <is>
          <t>Lewis</t>
        </is>
      </c>
      <c r="C118" s="16" t="n">
        <v>8</v>
      </c>
      <c r="D118" s="16" t="n">
        <v>44</v>
      </c>
      <c r="E118" s="16">
        <f>IF('By company'!C118&gt;0,1,0)+IF('By company'!D118&gt;0,1,0)+IF('By company'!E118&gt;0,1,0)+IF('By company'!F118&gt;0,1,0)</f>
        <v>2</v>
      </c>
      <c r="F118" s="15" t="str">
        <f>MID(IF('By company'!C118&gt;0,", Devoted","")&amp;IF('By company'!D118&gt;0,", Wellcare","")&amp;IF('By company'!E118&gt;0,", Highmark","")&amp;IF('By company'!F118&gt;0,", Aetna",""),3,200)</f>
        <v>Wellcare, Aetna</v>
      </c>
      <c r="G118" s="17">
        <f>SUM(H118:M118)</f>
        <v>17</v>
      </c>
      <c r="H118" s="16" t="n">
        <v>2</v>
      </c>
      <c r="I118" s="16" t="n">
        <v>6</v>
      </c>
      <c r="J118" s="16" t="n">
        <v>4</v>
      </c>
      <c r="K118" s="16" t="n">
        <v>1</v>
      </c>
      <c r="L118" s="16" t="n">
        <v>1</v>
      </c>
      <c r="M118" s="16" t="n">
        <v>3</v>
      </c>
      <c r="N118" s="16">
        <f>IF('By company'!L118&gt;0,1,0)+IF('By company'!M118&gt;0,1,0)+IF('By company'!N118&gt;0,1,0)+IF('By company'!O118&gt;0,1,0)</f>
        <v>2</v>
      </c>
      <c r="O118" s="17">
        <f>SUM('By company'!L118:O118)</f>
        <v>17</v>
      </c>
      <c r="P118" s="15" t="str">
        <f>MID(IF('By company'!L118&gt;0,", Devoted","")&amp;IF('By company'!M118&gt;0,", Wellcare","")&amp;IF('By company'!N118&gt;0,", Highmark","")&amp;IF('By company'!O118&gt;0,", Aetna",""),3,200)</f>
        <v>Wellcare, Aetna</v>
      </c>
      <c r="Q118" s="16" t="str">
        <f>IF(AND(N118=E118,O118=G118),"","Changed")</f>
        <v/>
      </c>
      <c r="R118" s="7" t="n"/>
    </row>
    <row r="119">
      <c r="A119" s="15" t="inlineStr">
        <is>
          <t>NY</t>
        </is>
      </c>
      <c r="B119" s="15" t="inlineStr">
        <is>
          <t>Livingston</t>
        </is>
      </c>
      <c r="C119" s="16" t="n">
        <v>8</v>
      </c>
      <c r="D119" s="16" t="n">
        <v>37</v>
      </c>
      <c r="E119" s="16">
        <f>IF('By company'!C119&gt;0,1,0)+IF('By company'!D119&gt;0,1,0)+IF('By company'!E119&gt;0,1,0)+IF('By company'!F119&gt;0,1,0)</f>
        <v>2</v>
      </c>
      <c r="F119" s="15" t="str">
        <f>MID(IF('By company'!C119&gt;0,", Devoted","")&amp;IF('By company'!D119&gt;0,", Wellcare","")&amp;IF('By company'!E119&gt;0,", Highmark","")&amp;IF('By company'!F119&gt;0,", Aetna",""),3,200)</f>
        <v>Wellcare, Aetna</v>
      </c>
      <c r="G119" s="17">
        <f>SUM(H119:M119)</f>
        <v>12</v>
      </c>
      <c r="H119" s="16" t="n">
        <v>2</v>
      </c>
      <c r="I119" s="16" t="n">
        <v>3</v>
      </c>
      <c r="J119" s="16" t="n">
        <v>3</v>
      </c>
      <c r="K119" s="16" t="n">
        <v>0</v>
      </c>
      <c r="L119" s="16" t="n">
        <v>1</v>
      </c>
      <c r="M119" s="16" t="n">
        <v>3</v>
      </c>
      <c r="N119" s="16">
        <f>IF('By company'!L119&gt;0,1,0)+IF('By company'!M119&gt;0,1,0)+IF('By company'!N119&gt;0,1,0)+IF('By company'!O119&gt;0,1,0)</f>
        <v>2</v>
      </c>
      <c r="O119" s="17">
        <f>SUM('By company'!L119:O119)</f>
        <v>12</v>
      </c>
      <c r="P119" s="15" t="str">
        <f>MID(IF('By company'!L119&gt;0,", Devoted","")&amp;IF('By company'!M119&gt;0,", Wellcare","")&amp;IF('By company'!N119&gt;0,", Highmark","")&amp;IF('By company'!O119&gt;0,", Aetna",""),3,200)</f>
        <v>Wellcare, Aetna</v>
      </c>
      <c r="Q119" s="16" t="str">
        <f>IF(AND(N119=E119,O119=G119),"","Changed")</f>
        <v/>
      </c>
      <c r="R119" s="7" t="n"/>
    </row>
    <row r="120">
      <c r="A120" s="15" t="inlineStr">
        <is>
          <t>NY</t>
        </is>
      </c>
      <c r="B120" s="15" t="inlineStr">
        <is>
          <t>Madison</t>
        </is>
      </c>
      <c r="C120" s="16" t="n">
        <v>9</v>
      </c>
      <c r="D120" s="16" t="n">
        <v>52</v>
      </c>
      <c r="E120" s="16">
        <f>IF('By company'!C120&gt;0,1,0)+IF('By company'!D120&gt;0,1,0)+IF('By company'!E120&gt;0,1,0)+IF('By company'!F120&gt;0,1,0)</f>
        <v>2</v>
      </c>
      <c r="F120" s="15" t="str">
        <f>MID(IF('By company'!C120&gt;0,", Devoted","")&amp;IF('By company'!D120&gt;0,", Wellcare","")&amp;IF('By company'!E120&gt;0,", Highmark","")&amp;IF('By company'!F120&gt;0,", Aetna",""),3,200)</f>
        <v>Wellcare, Aetna</v>
      </c>
      <c r="G120" s="17">
        <f>SUM(H120:M120)</f>
        <v>21</v>
      </c>
      <c r="H120" s="16" t="n">
        <v>2</v>
      </c>
      <c r="I120" s="16" t="n">
        <v>9</v>
      </c>
      <c r="J120" s="16" t="n">
        <v>5</v>
      </c>
      <c r="K120" s="16" t="n">
        <v>1</v>
      </c>
      <c r="L120" s="16" t="n">
        <v>1</v>
      </c>
      <c r="M120" s="16" t="n">
        <v>3</v>
      </c>
      <c r="N120" s="16">
        <f>IF('By company'!L120&gt;0,1,0)+IF('By company'!M120&gt;0,1,0)+IF('By company'!N120&gt;0,1,0)+IF('By company'!O120&gt;0,1,0)</f>
        <v>2</v>
      </c>
      <c r="O120" s="17">
        <f>SUM('By company'!L120:O120)</f>
        <v>21</v>
      </c>
      <c r="P120" s="15" t="str">
        <f>MID(IF('By company'!L120&gt;0,", Devoted","")&amp;IF('By company'!M120&gt;0,", Wellcare","")&amp;IF('By company'!N120&gt;0,", Highmark","")&amp;IF('By company'!O120&gt;0,", Aetna",""),3,200)</f>
        <v>Wellcare, Aetna</v>
      </c>
      <c r="Q120" s="16" t="str">
        <f>IF(AND(N120=E120,O120=G120),"","Changed")</f>
        <v/>
      </c>
      <c r="R120" s="7" t="n"/>
    </row>
    <row r="121">
      <c r="A121" s="15" t="inlineStr">
        <is>
          <t>NY</t>
        </is>
      </c>
      <c r="B121" s="15" t="inlineStr">
        <is>
          <t>Monroe</t>
        </is>
      </c>
      <c r="C121" s="16" t="n">
        <v>10</v>
      </c>
      <c r="D121" s="16" t="n">
        <v>42</v>
      </c>
      <c r="E121" s="16">
        <f>IF('By company'!C121&gt;0,1,0)+IF('By company'!D121&gt;0,1,0)+IF('By company'!E121&gt;0,1,0)+IF('By company'!F121&gt;0,1,0)</f>
        <v>2</v>
      </c>
      <c r="F121" s="15" t="str">
        <f>MID(IF('By company'!C121&gt;0,", Devoted","")&amp;IF('By company'!D121&gt;0,", Wellcare","")&amp;IF('By company'!E121&gt;0,", Highmark","")&amp;IF('By company'!F121&gt;0,", Aetna",""),3,200)</f>
        <v>Wellcare, Aetna</v>
      </c>
      <c r="G121" s="17">
        <f>SUM(H121:M121)</f>
        <v>12</v>
      </c>
      <c r="H121" s="16" t="n">
        <v>2</v>
      </c>
      <c r="I121" s="16" t="n">
        <v>3</v>
      </c>
      <c r="J121" s="16" t="n">
        <v>3</v>
      </c>
      <c r="K121" s="16" t="n">
        <v>0</v>
      </c>
      <c r="L121" s="16" t="n">
        <v>1</v>
      </c>
      <c r="M121" s="16" t="n">
        <v>3</v>
      </c>
      <c r="N121" s="16">
        <f>IF('By company'!L121&gt;0,1,0)+IF('By company'!M121&gt;0,1,0)+IF('By company'!N121&gt;0,1,0)+IF('By company'!O121&gt;0,1,0)</f>
        <v>2</v>
      </c>
      <c r="O121" s="17">
        <f>SUM('By company'!L121:O121)</f>
        <v>12</v>
      </c>
      <c r="P121" s="15" t="str">
        <f>MID(IF('By company'!L121&gt;0,", Devoted","")&amp;IF('By company'!M121&gt;0,", Wellcare","")&amp;IF('By company'!N121&gt;0,", Highmark","")&amp;IF('By company'!O121&gt;0,", Aetna",""),3,200)</f>
        <v>Wellcare, Aetna</v>
      </c>
      <c r="Q121" s="16" t="str">
        <f>IF(AND(N121=E121,O121=G121),"","Changed")</f>
        <v/>
      </c>
      <c r="R121" s="7" t="n"/>
    </row>
    <row r="122">
      <c r="A122" s="15" t="inlineStr">
        <is>
          <t>NY</t>
        </is>
      </c>
      <c r="B122" s="15" t="inlineStr">
        <is>
          <t>Montgomery</t>
        </is>
      </c>
      <c r="C122" s="16" t="n">
        <v>11</v>
      </c>
      <c r="D122" s="16" t="n">
        <v>48</v>
      </c>
      <c r="E122" s="16">
        <f>IF('By company'!C122&gt;0,1,0)+IF('By company'!D122&gt;0,1,0)+IF('By company'!E122&gt;0,1,0)+IF('By company'!F122&gt;0,1,0)</f>
        <v>4</v>
      </c>
      <c r="F122" s="15" t="str">
        <f>MID(IF('By company'!C122&gt;0,", Devoted","")&amp;IF('By company'!D122&gt;0,", Wellcare","")&amp;IF('By company'!E122&gt;0,", Highmark","")&amp;IF('By company'!F122&gt;0,", Aetna",""),3,200)</f>
        <v>Devoted, Wellcare, Highmark, Aetna</v>
      </c>
      <c r="G122" s="17">
        <f>SUM(H122:M122)</f>
        <v>25</v>
      </c>
      <c r="H122" s="16" t="n">
        <v>2</v>
      </c>
      <c r="I122" s="16" t="n">
        <v>10</v>
      </c>
      <c r="J122" s="16" t="n">
        <v>5</v>
      </c>
      <c r="K122" s="16" t="n">
        <v>4</v>
      </c>
      <c r="L122" s="16" t="n">
        <v>1</v>
      </c>
      <c r="M122" s="16" t="n">
        <v>3</v>
      </c>
      <c r="N122" s="16">
        <f>IF('By company'!L122&gt;0,1,0)+IF('By company'!M122&gt;0,1,0)+IF('By company'!N122&gt;0,1,0)+IF('By company'!O122&gt;0,1,0)</f>
        <v>4</v>
      </c>
      <c r="O122" s="17">
        <f>SUM('By company'!L122:O122)</f>
        <v>25</v>
      </c>
      <c r="P122" s="15" t="str">
        <f>MID(IF('By company'!L122&gt;0,", Devoted","")&amp;IF('By company'!M122&gt;0,", Wellcare","")&amp;IF('By company'!N122&gt;0,", Highmark","")&amp;IF('By company'!O122&gt;0,", Aetna",""),3,200)</f>
        <v>Devoted, Wellcare, Highmark, Aetna</v>
      </c>
      <c r="Q122" s="16" t="str">
        <f>IF(AND(N122=E122,O122=G122),"","Changed")</f>
        <v/>
      </c>
      <c r="R122" s="7" t="n"/>
    </row>
    <row r="123">
      <c r="A123" s="15" t="inlineStr">
        <is>
          <t>NY</t>
        </is>
      </c>
      <c r="B123" s="15" t="inlineStr">
        <is>
          <t>Nassau</t>
        </is>
      </c>
      <c r="C123" s="16" t="n">
        <v>16</v>
      </c>
      <c r="D123" s="16" t="n">
        <v>72</v>
      </c>
      <c r="E123" s="16">
        <f>IF('By company'!C123&gt;0,1,0)+IF('By company'!D123&gt;0,1,0)+IF('By company'!E123&gt;0,1,0)+IF('By company'!F123&gt;0,1,0)</f>
        <v>3</v>
      </c>
      <c r="F123" s="15" t="str">
        <f>MID(IF('By company'!C123&gt;0,", Devoted","")&amp;IF('By company'!D123&gt;0,", Wellcare","")&amp;IF('By company'!E123&gt;0,", Highmark","")&amp;IF('By company'!F123&gt;0,", Aetna",""),3,200)</f>
        <v>Devoted, Wellcare, Aetna</v>
      </c>
      <c r="G123" s="17">
        <f>SUM(H123:M123)</f>
        <v>27</v>
      </c>
      <c r="H123" s="16" t="n">
        <v>2</v>
      </c>
      <c r="I123" s="16" t="n">
        <v>12</v>
      </c>
      <c r="J123" s="16" t="n">
        <v>5</v>
      </c>
      <c r="K123" s="16" t="n">
        <v>4</v>
      </c>
      <c r="L123" s="16" t="n">
        <v>1</v>
      </c>
      <c r="M123" s="16" t="n">
        <v>3</v>
      </c>
      <c r="N123" s="16">
        <f>IF('By company'!L123&gt;0,1,0)+IF('By company'!M123&gt;0,1,0)+IF('By company'!N123&gt;0,1,0)+IF('By company'!O123&gt;0,1,0)</f>
        <v>3</v>
      </c>
      <c r="O123" s="17">
        <f>SUM('By company'!L123:O123)</f>
        <v>27</v>
      </c>
      <c r="P123" s="15" t="str">
        <f>MID(IF('By company'!L123&gt;0,", Devoted","")&amp;IF('By company'!M123&gt;0,", Wellcare","")&amp;IF('By company'!N123&gt;0,", Highmark","")&amp;IF('By company'!O123&gt;0,", Aetna",""),3,200)</f>
        <v>Devoted, Wellcare, Aetna</v>
      </c>
      <c r="Q123" s="16" t="str">
        <f>IF(AND(N123=E123,O123=G123),"","Changed")</f>
        <v/>
      </c>
      <c r="R123" s="7" t="n"/>
    </row>
    <row r="124">
      <c r="A124" s="15" t="inlineStr">
        <is>
          <t>NY</t>
        </is>
      </c>
      <c r="B124" s="15" t="inlineStr">
        <is>
          <t>New York</t>
        </is>
      </c>
      <c r="C124" s="16" t="n">
        <v>16</v>
      </c>
      <c r="D124" s="16" t="n">
        <v>70</v>
      </c>
      <c r="E124" s="16">
        <f>IF('By company'!C124&gt;0,1,0)+IF('By company'!D124&gt;0,1,0)+IF('By company'!E124&gt;0,1,0)+IF('By company'!F124&gt;0,1,0)</f>
        <v>2</v>
      </c>
      <c r="F124" s="15" t="str">
        <f>MID(IF('By company'!C124&gt;0,", Devoted","")&amp;IF('By company'!D124&gt;0,", Wellcare","")&amp;IF('By company'!E124&gt;0,", Highmark","")&amp;IF('By company'!F124&gt;0,", Aetna",""),3,200)</f>
        <v>Wellcare, Aetna</v>
      </c>
      <c r="G124" s="17">
        <f>SUM(H124:M124)</f>
        <v>19</v>
      </c>
      <c r="H124" s="16" t="n">
        <v>2</v>
      </c>
      <c r="I124" s="16" t="n">
        <v>7</v>
      </c>
      <c r="J124" s="16" t="n">
        <v>4</v>
      </c>
      <c r="K124" s="16" t="n">
        <v>2</v>
      </c>
      <c r="L124" s="16" t="n">
        <v>1</v>
      </c>
      <c r="M124" s="16" t="n">
        <v>3</v>
      </c>
      <c r="N124" s="16">
        <f>IF('By company'!L124&gt;0,1,0)+IF('By company'!M124&gt;0,1,0)+IF('By company'!N124&gt;0,1,0)+IF('By company'!O124&gt;0,1,0)</f>
        <v>2</v>
      </c>
      <c r="O124" s="17">
        <f>SUM('By company'!L124:O124)</f>
        <v>19</v>
      </c>
      <c r="P124" s="15" t="str">
        <f>MID(IF('By company'!L124&gt;0,", Devoted","")&amp;IF('By company'!M124&gt;0,", Wellcare","")&amp;IF('By company'!N124&gt;0,", Highmark","")&amp;IF('By company'!O124&gt;0,", Aetna",""),3,200)</f>
        <v>Wellcare, Aetna</v>
      </c>
      <c r="Q124" s="16" t="str">
        <f>IF(AND(N124=E124,O124=G124),"","Changed")</f>
        <v/>
      </c>
      <c r="R124" s="7" t="n"/>
    </row>
    <row r="125">
      <c r="A125" s="15" t="inlineStr">
        <is>
          <t>NY</t>
        </is>
      </c>
      <c r="B125" s="15" t="inlineStr">
        <is>
          <t>Niagara</t>
        </is>
      </c>
      <c r="C125" s="16" t="n">
        <v>11</v>
      </c>
      <c r="D125" s="16" t="n">
        <v>66</v>
      </c>
      <c r="E125" s="16">
        <f>IF('By company'!C125&gt;0,1,0)+IF('By company'!D125&gt;0,1,0)+IF('By company'!E125&gt;0,1,0)+IF('By company'!F125&gt;0,1,0)</f>
        <v>3</v>
      </c>
      <c r="F125" s="15" t="str">
        <f>MID(IF('By company'!C125&gt;0,", Devoted","")&amp;IF('By company'!D125&gt;0,", Wellcare","")&amp;IF('By company'!E125&gt;0,", Highmark","")&amp;IF('By company'!F125&gt;0,", Aetna",""),3,200)</f>
        <v>Wellcare, Highmark, Aetna</v>
      </c>
      <c r="G125" s="17">
        <f>SUM(H125:M125)</f>
        <v>28</v>
      </c>
      <c r="H125" s="16" t="n">
        <v>4</v>
      </c>
      <c r="I125" s="16" t="n">
        <v>13</v>
      </c>
      <c r="J125" s="16" t="n">
        <v>5</v>
      </c>
      <c r="K125" s="16" t="n">
        <v>2</v>
      </c>
      <c r="L125" s="16" t="n">
        <v>1</v>
      </c>
      <c r="M125" s="16" t="n">
        <v>3</v>
      </c>
      <c r="N125" s="16">
        <f>IF('By company'!L125&gt;0,1,0)+IF('By company'!M125&gt;0,1,0)+IF('By company'!N125&gt;0,1,0)+IF('By company'!O125&gt;0,1,0)</f>
        <v>3</v>
      </c>
      <c r="O125" s="17">
        <f>SUM('By company'!L125:O125)</f>
        <v>28</v>
      </c>
      <c r="P125" s="15" t="str">
        <f>MID(IF('By company'!L125&gt;0,", Devoted","")&amp;IF('By company'!M125&gt;0,", Wellcare","")&amp;IF('By company'!N125&gt;0,", Highmark","")&amp;IF('By company'!O125&gt;0,", Aetna",""),3,200)</f>
        <v>Wellcare, Highmark, Aetna</v>
      </c>
      <c r="Q125" s="16" t="str">
        <f>IF(AND(N125=E125,O125=G125),"","Changed")</f>
        <v/>
      </c>
      <c r="R125" s="7" t="n"/>
    </row>
    <row r="126">
      <c r="A126" s="15" t="inlineStr">
        <is>
          <t>NY</t>
        </is>
      </c>
      <c r="B126" s="15" t="inlineStr">
        <is>
          <t>Oneida</t>
        </is>
      </c>
      <c r="C126" s="16" t="n">
        <v>9</v>
      </c>
      <c r="D126" s="16" t="n">
        <v>54</v>
      </c>
      <c r="E126" s="16">
        <f>IF('By company'!C126&gt;0,1,0)+IF('By company'!D126&gt;0,1,0)+IF('By company'!E126&gt;0,1,0)+IF('By company'!F126&gt;0,1,0)</f>
        <v>2</v>
      </c>
      <c r="F126" s="15" t="str">
        <f>MID(IF('By company'!C126&gt;0,", Devoted","")&amp;IF('By company'!D126&gt;0,", Wellcare","")&amp;IF('By company'!E126&gt;0,", Highmark","")&amp;IF('By company'!F126&gt;0,", Aetna",""),3,200)</f>
        <v>Wellcare, Aetna</v>
      </c>
      <c r="G126" s="17">
        <f>SUM(H126:M126)</f>
        <v>21</v>
      </c>
      <c r="H126" s="16" t="n">
        <v>2</v>
      </c>
      <c r="I126" s="16" t="n">
        <v>9</v>
      </c>
      <c r="J126" s="16" t="n">
        <v>5</v>
      </c>
      <c r="K126" s="16" t="n">
        <v>1</v>
      </c>
      <c r="L126" s="16" t="n">
        <v>1</v>
      </c>
      <c r="M126" s="16" t="n">
        <v>3</v>
      </c>
      <c r="N126" s="16">
        <f>IF('By company'!L126&gt;0,1,0)+IF('By company'!M126&gt;0,1,0)+IF('By company'!N126&gt;0,1,0)+IF('By company'!O126&gt;0,1,0)</f>
        <v>2</v>
      </c>
      <c r="O126" s="17">
        <f>SUM('By company'!L126:O126)</f>
        <v>21</v>
      </c>
      <c r="P126" s="15" t="str">
        <f>MID(IF('By company'!L126&gt;0,", Devoted","")&amp;IF('By company'!M126&gt;0,", Wellcare","")&amp;IF('By company'!N126&gt;0,", Highmark","")&amp;IF('By company'!O126&gt;0,", Aetna",""),3,200)</f>
        <v>Wellcare, Aetna</v>
      </c>
      <c r="Q126" s="16" t="str">
        <f>IF(AND(N126=E126,O126=G126),"","Changed")</f>
        <v/>
      </c>
      <c r="R126" s="7" t="n"/>
    </row>
    <row r="127">
      <c r="A127" s="15" t="inlineStr">
        <is>
          <t>NY</t>
        </is>
      </c>
      <c r="B127" s="15" t="inlineStr">
        <is>
          <t>Onondaga</t>
        </is>
      </c>
      <c r="C127" s="16" t="n">
        <v>10</v>
      </c>
      <c r="D127" s="16" t="n">
        <v>53</v>
      </c>
      <c r="E127" s="16">
        <f>IF('By company'!C127&gt;0,1,0)+IF('By company'!D127&gt;0,1,0)+IF('By company'!E127&gt;0,1,0)+IF('By company'!F127&gt;0,1,0)</f>
        <v>2</v>
      </c>
      <c r="F127" s="15" t="str">
        <f>MID(IF('By company'!C127&gt;0,", Devoted","")&amp;IF('By company'!D127&gt;0,", Wellcare","")&amp;IF('By company'!E127&gt;0,", Highmark","")&amp;IF('By company'!F127&gt;0,", Aetna",""),3,200)</f>
        <v>Wellcare, Aetna</v>
      </c>
      <c r="G127" s="17">
        <f>SUM(H127:M127)</f>
        <v>18</v>
      </c>
      <c r="H127" s="16" t="n">
        <v>1</v>
      </c>
      <c r="I127" s="16" t="n">
        <v>7</v>
      </c>
      <c r="J127" s="16" t="n">
        <v>5</v>
      </c>
      <c r="K127" s="16" t="n">
        <v>1</v>
      </c>
      <c r="L127" s="16" t="n">
        <v>1</v>
      </c>
      <c r="M127" s="16" t="n">
        <v>3</v>
      </c>
      <c r="N127" s="16">
        <f>IF('By company'!L127&gt;0,1,0)+IF('By company'!M127&gt;0,1,0)+IF('By company'!N127&gt;0,1,0)+IF('By company'!O127&gt;0,1,0)</f>
        <v>2</v>
      </c>
      <c r="O127" s="17">
        <f>SUM('By company'!L127:O127)</f>
        <v>18</v>
      </c>
      <c r="P127" s="15" t="str">
        <f>MID(IF('By company'!L127&gt;0,", Devoted","")&amp;IF('By company'!M127&gt;0,", Wellcare","")&amp;IF('By company'!N127&gt;0,", Highmark","")&amp;IF('By company'!O127&gt;0,", Aetna",""),3,200)</f>
        <v>Wellcare, Aetna</v>
      </c>
      <c r="Q127" s="16" t="str">
        <f>IF(AND(N127=E127,O127=G127),"","Changed")</f>
        <v/>
      </c>
      <c r="R127" s="7" t="n"/>
    </row>
    <row r="128">
      <c r="A128" s="15" t="inlineStr">
        <is>
          <t>NY</t>
        </is>
      </c>
      <c r="B128" s="15" t="inlineStr">
        <is>
          <t>Ontario</t>
        </is>
      </c>
      <c r="C128" s="16" t="n">
        <v>8</v>
      </c>
      <c r="D128" s="16" t="n">
        <v>38</v>
      </c>
      <c r="E128" s="16">
        <f>IF('By company'!C128&gt;0,1,0)+IF('By company'!D128&gt;0,1,0)+IF('By company'!E128&gt;0,1,0)+IF('By company'!F128&gt;0,1,0)</f>
        <v>2</v>
      </c>
      <c r="F128" s="15" t="str">
        <f>MID(IF('By company'!C128&gt;0,", Devoted","")&amp;IF('By company'!D128&gt;0,", Wellcare","")&amp;IF('By company'!E128&gt;0,", Highmark","")&amp;IF('By company'!F128&gt;0,", Aetna",""),3,200)</f>
        <v>Wellcare, Aetna</v>
      </c>
      <c r="G128" s="17">
        <f>SUM(H128:M128)</f>
        <v>16</v>
      </c>
      <c r="H128" s="16" t="n">
        <v>2</v>
      </c>
      <c r="I128" s="16" t="n">
        <v>6</v>
      </c>
      <c r="J128" s="16" t="n">
        <v>4</v>
      </c>
      <c r="K128" s="16" t="n">
        <v>0</v>
      </c>
      <c r="L128" s="16" t="n">
        <v>1</v>
      </c>
      <c r="M128" s="16" t="n">
        <v>3</v>
      </c>
      <c r="N128" s="16">
        <f>IF('By company'!L128&gt;0,1,0)+IF('By company'!M128&gt;0,1,0)+IF('By company'!N128&gt;0,1,0)+IF('By company'!O128&gt;0,1,0)</f>
        <v>2</v>
      </c>
      <c r="O128" s="17">
        <f>SUM('By company'!L128:O128)</f>
        <v>16</v>
      </c>
      <c r="P128" s="15" t="str">
        <f>MID(IF('By company'!L128&gt;0,", Devoted","")&amp;IF('By company'!M128&gt;0,", Wellcare","")&amp;IF('By company'!N128&gt;0,", Highmark","")&amp;IF('By company'!O128&gt;0,", Aetna",""),3,200)</f>
        <v>Wellcare, Aetna</v>
      </c>
      <c r="Q128" s="16" t="str">
        <f>IF(AND(N128=E128,O128=G128),"","Changed")</f>
        <v/>
      </c>
      <c r="R128" s="7" t="n"/>
    </row>
    <row r="129">
      <c r="A129" s="15" t="inlineStr">
        <is>
          <t>NY</t>
        </is>
      </c>
      <c r="B129" s="15" t="inlineStr">
        <is>
          <t>Orange</t>
        </is>
      </c>
      <c r="C129" s="16" t="n">
        <v>12</v>
      </c>
      <c r="D129" s="16" t="n">
        <v>62</v>
      </c>
      <c r="E129" s="16">
        <f>IF('By company'!C129&gt;0,1,0)+IF('By company'!D129&gt;0,1,0)+IF('By company'!E129&gt;0,1,0)+IF('By company'!F129&gt;0,1,0)</f>
        <v>2</v>
      </c>
      <c r="F129" s="15" t="str">
        <f>MID(IF('By company'!C129&gt;0,", Devoted","")&amp;IF('By company'!D129&gt;0,", Wellcare","")&amp;IF('By company'!E129&gt;0,", Highmark","")&amp;IF('By company'!F129&gt;0,", Aetna",""),3,200)</f>
        <v>Wellcare, Aetna</v>
      </c>
      <c r="G129" s="17">
        <f>SUM(H129:M129)</f>
        <v>20</v>
      </c>
      <c r="H129" s="16" t="n">
        <v>2</v>
      </c>
      <c r="I129" s="16" t="n">
        <v>8</v>
      </c>
      <c r="J129" s="16" t="n">
        <v>5</v>
      </c>
      <c r="K129" s="16" t="n">
        <v>1</v>
      </c>
      <c r="L129" s="16" t="n">
        <v>1</v>
      </c>
      <c r="M129" s="16" t="n">
        <v>3</v>
      </c>
      <c r="N129" s="16">
        <f>IF('By company'!L129&gt;0,1,0)+IF('By company'!M129&gt;0,1,0)+IF('By company'!N129&gt;0,1,0)+IF('By company'!O129&gt;0,1,0)</f>
        <v>2</v>
      </c>
      <c r="O129" s="17">
        <f>SUM('By company'!L129:O129)</f>
        <v>20</v>
      </c>
      <c r="P129" s="15" t="str">
        <f>MID(IF('By company'!L129&gt;0,", Devoted","")&amp;IF('By company'!M129&gt;0,", Wellcare","")&amp;IF('By company'!N129&gt;0,", Highmark","")&amp;IF('By company'!O129&gt;0,", Aetna",""),3,200)</f>
        <v>Wellcare, Aetna</v>
      </c>
      <c r="Q129" s="16" t="str">
        <f>IF(AND(N129=E129,O129=G129),"","Changed")</f>
        <v/>
      </c>
      <c r="R129" s="7" t="n"/>
    </row>
    <row r="130">
      <c r="A130" s="15" t="inlineStr">
        <is>
          <t>NY</t>
        </is>
      </c>
      <c r="B130" s="15" t="inlineStr">
        <is>
          <t>Orleans</t>
        </is>
      </c>
      <c r="C130" s="16" t="n">
        <v>10</v>
      </c>
      <c r="D130" s="16" t="n">
        <v>53</v>
      </c>
      <c r="E130" s="16">
        <f>IF('By company'!C130&gt;0,1,0)+IF('By company'!D130&gt;0,1,0)+IF('By company'!E130&gt;0,1,0)+IF('By company'!F130&gt;0,1,0)</f>
        <v>3</v>
      </c>
      <c r="F130" s="15" t="str">
        <f>MID(IF('By company'!C130&gt;0,", Devoted","")&amp;IF('By company'!D130&gt;0,", Wellcare","")&amp;IF('By company'!E130&gt;0,", Highmark","")&amp;IF('By company'!F130&gt;0,", Aetna",""),3,200)</f>
        <v>Wellcare, Highmark, Aetna</v>
      </c>
      <c r="G130" s="17">
        <f>SUM(H130:M130)</f>
        <v>18</v>
      </c>
      <c r="H130" s="16" t="n">
        <v>4</v>
      </c>
      <c r="I130" s="16" t="n">
        <v>7</v>
      </c>
      <c r="J130" s="16" t="n">
        <v>3</v>
      </c>
      <c r="K130" s="16" t="n">
        <v>0</v>
      </c>
      <c r="L130" s="16" t="n">
        <v>1</v>
      </c>
      <c r="M130" s="16" t="n">
        <v>3</v>
      </c>
      <c r="N130" s="16">
        <f>IF('By company'!L130&gt;0,1,0)+IF('By company'!M130&gt;0,1,0)+IF('By company'!N130&gt;0,1,0)+IF('By company'!O130&gt;0,1,0)</f>
        <v>3</v>
      </c>
      <c r="O130" s="17">
        <f>SUM('By company'!L130:O130)</f>
        <v>18</v>
      </c>
      <c r="P130" s="15" t="str">
        <f>MID(IF('By company'!L130&gt;0,", Devoted","")&amp;IF('By company'!M130&gt;0,", Wellcare","")&amp;IF('By company'!N130&gt;0,", Highmark","")&amp;IF('By company'!O130&gt;0,", Aetna",""),3,200)</f>
        <v>Wellcare, Highmark, Aetna</v>
      </c>
      <c r="Q130" s="16" t="str">
        <f>IF(AND(N130=E130,O130=G130),"","Changed")</f>
        <v/>
      </c>
      <c r="R130" s="7" t="n"/>
    </row>
    <row r="131">
      <c r="A131" s="15" t="inlineStr">
        <is>
          <t>NY</t>
        </is>
      </c>
      <c r="B131" s="15" t="inlineStr">
        <is>
          <t>Oswego</t>
        </is>
      </c>
      <c r="C131" s="16" t="n">
        <v>7</v>
      </c>
      <c r="D131" s="16" t="n">
        <v>45</v>
      </c>
      <c r="E131" s="16">
        <f>IF('By company'!C131&gt;0,1,0)+IF('By company'!D131&gt;0,1,0)+IF('By company'!E131&gt;0,1,0)+IF('By company'!F131&gt;0,1,0)</f>
        <v>2</v>
      </c>
      <c r="F131" s="15" t="str">
        <f>MID(IF('By company'!C131&gt;0,", Devoted","")&amp;IF('By company'!D131&gt;0,", Wellcare","")&amp;IF('By company'!E131&gt;0,", Highmark","")&amp;IF('By company'!F131&gt;0,", Aetna",""),3,200)</f>
        <v>Wellcare, Aetna</v>
      </c>
      <c r="G131" s="17">
        <f>SUM(H131:M131)</f>
        <v>20</v>
      </c>
      <c r="H131" s="16" t="n">
        <v>2</v>
      </c>
      <c r="I131" s="16" t="n">
        <v>8</v>
      </c>
      <c r="J131" s="16" t="n">
        <v>5</v>
      </c>
      <c r="K131" s="16" t="n">
        <v>1</v>
      </c>
      <c r="L131" s="16" t="n">
        <v>1</v>
      </c>
      <c r="M131" s="16" t="n">
        <v>3</v>
      </c>
      <c r="N131" s="16">
        <f>IF('By company'!L131&gt;0,1,0)+IF('By company'!M131&gt;0,1,0)+IF('By company'!N131&gt;0,1,0)+IF('By company'!O131&gt;0,1,0)</f>
        <v>2</v>
      </c>
      <c r="O131" s="17">
        <f>SUM('By company'!L131:O131)</f>
        <v>20</v>
      </c>
      <c r="P131" s="15" t="str">
        <f>MID(IF('By company'!L131&gt;0,", Devoted","")&amp;IF('By company'!M131&gt;0,", Wellcare","")&amp;IF('By company'!N131&gt;0,", Highmark","")&amp;IF('By company'!O131&gt;0,", Aetna",""),3,200)</f>
        <v>Wellcare, Aetna</v>
      </c>
      <c r="Q131" s="16" t="str">
        <f>IF(AND(N131=E131,O131=G131),"","Changed")</f>
        <v/>
      </c>
      <c r="R131" s="7" t="n"/>
    </row>
    <row r="132">
      <c r="A132" s="15" t="inlineStr">
        <is>
          <t>NY</t>
        </is>
      </c>
      <c r="B132" s="15" t="inlineStr">
        <is>
          <t>Otsego</t>
        </is>
      </c>
      <c r="C132" s="16" t="n">
        <v>8</v>
      </c>
      <c r="D132" s="16" t="n">
        <v>37</v>
      </c>
      <c r="E132" s="16">
        <f>IF('By company'!C132&gt;0,1,0)+IF('By company'!D132&gt;0,1,0)+IF('By company'!E132&gt;0,1,0)+IF('By company'!F132&gt;0,1,0)</f>
        <v>2</v>
      </c>
      <c r="F132" s="15" t="str">
        <f>MID(IF('By company'!C132&gt;0,", Devoted","")&amp;IF('By company'!D132&gt;0,", Wellcare","")&amp;IF('By company'!E132&gt;0,", Highmark","")&amp;IF('By company'!F132&gt;0,", Aetna",""),3,200)</f>
        <v>Wellcare, Aetna</v>
      </c>
      <c r="G132" s="17">
        <f>SUM(H132:M132)</f>
        <v>16</v>
      </c>
      <c r="H132" s="16" t="n">
        <v>2</v>
      </c>
      <c r="I132" s="16" t="n">
        <v>5</v>
      </c>
      <c r="J132" s="16" t="n">
        <v>4</v>
      </c>
      <c r="K132" s="16" t="n">
        <v>1</v>
      </c>
      <c r="L132" s="16" t="n">
        <v>1</v>
      </c>
      <c r="M132" s="16" t="n">
        <v>3</v>
      </c>
      <c r="N132" s="16">
        <f>IF('By company'!L132&gt;0,1,0)+IF('By company'!M132&gt;0,1,0)+IF('By company'!N132&gt;0,1,0)+IF('By company'!O132&gt;0,1,0)</f>
        <v>2</v>
      </c>
      <c r="O132" s="17">
        <f>SUM('By company'!L132:O132)</f>
        <v>16</v>
      </c>
      <c r="P132" s="15" t="str">
        <f>MID(IF('By company'!L132&gt;0,", Devoted","")&amp;IF('By company'!M132&gt;0,", Wellcare","")&amp;IF('By company'!N132&gt;0,", Highmark","")&amp;IF('By company'!O132&gt;0,", Aetna",""),3,200)</f>
        <v>Wellcare, Aetna</v>
      </c>
      <c r="Q132" s="16" t="str">
        <f>IF(AND(N132=E132,O132=G132),"","Changed")</f>
        <v/>
      </c>
      <c r="R132" s="7" t="n"/>
    </row>
    <row r="133">
      <c r="A133" s="15" t="inlineStr">
        <is>
          <t>NY</t>
        </is>
      </c>
      <c r="B133" s="15" t="inlineStr">
        <is>
          <t>Putnam</t>
        </is>
      </c>
      <c r="C133" s="16" t="n">
        <v>9</v>
      </c>
      <c r="D133" s="16" t="n">
        <v>47</v>
      </c>
      <c r="E133" s="16">
        <f>IF('By company'!C133&gt;0,1,0)+IF('By company'!D133&gt;0,1,0)+IF('By company'!E133&gt;0,1,0)+IF('By company'!F133&gt;0,1,0)</f>
        <v>2</v>
      </c>
      <c r="F133" s="15" t="str">
        <f>MID(IF('By company'!C133&gt;0,", Devoted","")&amp;IF('By company'!D133&gt;0,", Wellcare","")&amp;IF('By company'!E133&gt;0,", Highmark","")&amp;IF('By company'!F133&gt;0,", Aetna",""),3,200)</f>
        <v>Wellcare, Aetna</v>
      </c>
      <c r="G133" s="17">
        <f>SUM(H133:M133)</f>
        <v>20</v>
      </c>
      <c r="H133" s="16" t="n">
        <v>2</v>
      </c>
      <c r="I133" s="16" t="n">
        <v>8</v>
      </c>
      <c r="J133" s="16" t="n">
        <v>5</v>
      </c>
      <c r="K133" s="16" t="n">
        <v>1</v>
      </c>
      <c r="L133" s="16" t="n">
        <v>1</v>
      </c>
      <c r="M133" s="16" t="n">
        <v>3</v>
      </c>
      <c r="N133" s="16">
        <f>IF('By company'!L133&gt;0,1,0)+IF('By company'!M133&gt;0,1,0)+IF('By company'!N133&gt;0,1,0)+IF('By company'!O133&gt;0,1,0)</f>
        <v>2</v>
      </c>
      <c r="O133" s="17">
        <f>SUM('By company'!L133:O133)</f>
        <v>20</v>
      </c>
      <c r="P133" s="15" t="str">
        <f>MID(IF('By company'!L133&gt;0,", Devoted","")&amp;IF('By company'!M133&gt;0,", Wellcare","")&amp;IF('By company'!N133&gt;0,", Highmark","")&amp;IF('By company'!O133&gt;0,", Aetna",""),3,200)</f>
        <v>Wellcare, Aetna</v>
      </c>
      <c r="Q133" s="16" t="str">
        <f>IF(AND(N133=E133,O133=G133),"","Changed")</f>
        <v/>
      </c>
      <c r="R133" s="7" t="n"/>
    </row>
    <row r="134">
      <c r="A134" s="15" t="inlineStr">
        <is>
          <t>NY</t>
        </is>
      </c>
      <c r="B134" s="15" t="inlineStr">
        <is>
          <t>Queens</t>
        </is>
      </c>
      <c r="C134" s="16" t="n">
        <v>17</v>
      </c>
      <c r="D134" s="16" t="n">
        <v>77</v>
      </c>
      <c r="E134" s="16">
        <f>IF('By company'!C134&gt;0,1,0)+IF('By company'!D134&gt;0,1,0)+IF('By company'!E134&gt;0,1,0)+IF('By company'!F134&gt;0,1,0)</f>
        <v>3</v>
      </c>
      <c r="F134" s="15" t="str">
        <f>MID(IF('By company'!C134&gt;0,", Devoted","")&amp;IF('By company'!D134&gt;0,", Wellcare","")&amp;IF('By company'!E134&gt;0,", Highmark","")&amp;IF('By company'!F134&gt;0,", Aetna",""),3,200)</f>
        <v>Devoted, Wellcare, Aetna</v>
      </c>
      <c r="G134" s="17">
        <f>SUM(H134:M134)</f>
        <v>25</v>
      </c>
      <c r="H134" s="16" t="n">
        <v>1</v>
      </c>
      <c r="I134" s="16" t="n">
        <v>11</v>
      </c>
      <c r="J134" s="16" t="n">
        <v>4</v>
      </c>
      <c r="K134" s="16" t="n">
        <v>5</v>
      </c>
      <c r="L134" s="16" t="n">
        <v>1</v>
      </c>
      <c r="M134" s="16" t="n">
        <v>3</v>
      </c>
      <c r="N134" s="16">
        <f>IF('By company'!L134&gt;0,1,0)+IF('By company'!M134&gt;0,1,0)+IF('By company'!N134&gt;0,1,0)+IF('By company'!O134&gt;0,1,0)</f>
        <v>3</v>
      </c>
      <c r="O134" s="17">
        <f>SUM('By company'!L134:O134)</f>
        <v>25</v>
      </c>
      <c r="P134" s="15" t="str">
        <f>MID(IF('By company'!L134&gt;0,", Devoted","")&amp;IF('By company'!M134&gt;0,", Wellcare","")&amp;IF('By company'!N134&gt;0,", Highmark","")&amp;IF('By company'!O134&gt;0,", Aetna",""),3,200)</f>
        <v>Devoted, Wellcare, Aetna</v>
      </c>
      <c r="Q134" s="16" t="str">
        <f>IF(AND(N134=E134,O134=G134),"","Changed")</f>
        <v/>
      </c>
      <c r="R134" s="7" t="n"/>
    </row>
    <row r="135">
      <c r="A135" s="15" t="inlineStr">
        <is>
          <t>NY</t>
        </is>
      </c>
      <c r="B135" s="15" t="inlineStr">
        <is>
          <t>Rensselaer</t>
        </is>
      </c>
      <c r="C135" s="16" t="n">
        <v>14</v>
      </c>
      <c r="D135" s="16" t="n">
        <v>66</v>
      </c>
      <c r="E135" s="16">
        <f>IF('By company'!C135&gt;0,1,0)+IF('By company'!D135&gt;0,1,0)+IF('By company'!E135&gt;0,1,0)+IF('By company'!F135&gt;0,1,0)</f>
        <v>4</v>
      </c>
      <c r="F135" s="15" t="str">
        <f>MID(IF('By company'!C135&gt;0,", Devoted","")&amp;IF('By company'!D135&gt;0,", Wellcare","")&amp;IF('By company'!E135&gt;0,", Highmark","")&amp;IF('By company'!F135&gt;0,", Aetna",""),3,200)</f>
        <v>Devoted, Wellcare, Highmark, Aetna</v>
      </c>
      <c r="G135" s="17">
        <f>SUM(H135:M135)</f>
        <v>27</v>
      </c>
      <c r="H135" s="16" t="n">
        <v>2</v>
      </c>
      <c r="I135" s="16" t="n">
        <v>12</v>
      </c>
      <c r="J135" s="16" t="n">
        <v>5</v>
      </c>
      <c r="K135" s="16" t="n">
        <v>4</v>
      </c>
      <c r="L135" s="16" t="n">
        <v>1</v>
      </c>
      <c r="M135" s="16" t="n">
        <v>3</v>
      </c>
      <c r="N135" s="16">
        <f>IF('By company'!L135&gt;0,1,0)+IF('By company'!M135&gt;0,1,0)+IF('By company'!N135&gt;0,1,0)+IF('By company'!O135&gt;0,1,0)</f>
        <v>4</v>
      </c>
      <c r="O135" s="17">
        <f>SUM('By company'!L135:O135)</f>
        <v>27</v>
      </c>
      <c r="P135" s="15" t="str">
        <f>MID(IF('By company'!L135&gt;0,", Devoted","")&amp;IF('By company'!M135&gt;0,", Wellcare","")&amp;IF('By company'!N135&gt;0,", Highmark","")&amp;IF('By company'!O135&gt;0,", Aetna",""),3,200)</f>
        <v>Devoted, Wellcare, Highmark, Aetna</v>
      </c>
      <c r="Q135" s="16" t="str">
        <f>IF(AND(N135=E135,O135=G135),"","Changed")</f>
        <v/>
      </c>
      <c r="R135" s="7" t="n"/>
    </row>
    <row r="136">
      <c r="A136" s="15" t="inlineStr">
        <is>
          <t>NY</t>
        </is>
      </c>
      <c r="B136" s="15" t="inlineStr">
        <is>
          <t>Richmond</t>
        </is>
      </c>
      <c r="C136" s="16" t="n">
        <v>16</v>
      </c>
      <c r="D136" s="16" t="n">
        <v>65</v>
      </c>
      <c r="E136" s="16">
        <f>IF('By company'!C136&gt;0,1,0)+IF('By company'!D136&gt;0,1,0)+IF('By company'!E136&gt;0,1,0)+IF('By company'!F136&gt;0,1,0)</f>
        <v>3</v>
      </c>
      <c r="F136" s="15" t="str">
        <f>MID(IF('By company'!C136&gt;0,", Devoted","")&amp;IF('By company'!D136&gt;0,", Wellcare","")&amp;IF('By company'!E136&gt;0,", Highmark","")&amp;IF('By company'!F136&gt;0,", Aetna",""),3,200)</f>
        <v>Devoted, Wellcare, Aetna</v>
      </c>
      <c r="G136" s="17">
        <f>SUM(H136:M136)</f>
        <v>19</v>
      </c>
      <c r="H136" s="16" t="n">
        <v>1</v>
      </c>
      <c r="I136" s="16" t="n">
        <v>5</v>
      </c>
      <c r="J136" s="16" t="n">
        <v>4</v>
      </c>
      <c r="K136" s="16" t="n">
        <v>5</v>
      </c>
      <c r="L136" s="16" t="n">
        <v>1</v>
      </c>
      <c r="M136" s="16" t="n">
        <v>3</v>
      </c>
      <c r="N136" s="16">
        <f>IF('By company'!L136&gt;0,1,0)+IF('By company'!M136&gt;0,1,0)+IF('By company'!N136&gt;0,1,0)+IF('By company'!O136&gt;0,1,0)</f>
        <v>3</v>
      </c>
      <c r="O136" s="17">
        <f>SUM('By company'!L136:O136)</f>
        <v>19</v>
      </c>
      <c r="P136" s="15" t="str">
        <f>MID(IF('By company'!L136&gt;0,", Devoted","")&amp;IF('By company'!M136&gt;0,", Wellcare","")&amp;IF('By company'!N136&gt;0,", Highmark","")&amp;IF('By company'!O136&gt;0,", Aetna",""),3,200)</f>
        <v>Devoted, Wellcare, Aetna</v>
      </c>
      <c r="Q136" s="16" t="str">
        <f>IF(AND(N136=E136,O136=G136),"","Changed")</f>
        <v/>
      </c>
      <c r="R136" s="7" t="n"/>
    </row>
    <row r="137">
      <c r="A137" s="15" t="inlineStr">
        <is>
          <t>NY</t>
        </is>
      </c>
      <c r="B137" s="15" t="inlineStr">
        <is>
          <t>Rockland</t>
        </is>
      </c>
      <c r="C137" s="16" t="n">
        <v>12</v>
      </c>
      <c r="D137" s="16" t="n">
        <v>65</v>
      </c>
      <c r="E137" s="16">
        <f>IF('By company'!C137&gt;0,1,0)+IF('By company'!D137&gt;0,1,0)+IF('By company'!E137&gt;0,1,0)+IF('By company'!F137&gt;0,1,0)</f>
        <v>2</v>
      </c>
      <c r="F137" s="15" t="str">
        <f>MID(IF('By company'!C137&gt;0,", Devoted","")&amp;IF('By company'!D137&gt;0,", Wellcare","")&amp;IF('By company'!E137&gt;0,", Highmark","")&amp;IF('By company'!F137&gt;0,", Aetna",""),3,200)</f>
        <v>Wellcare, Aetna</v>
      </c>
      <c r="G137" s="17">
        <f>SUM(H137:M137)</f>
        <v>21</v>
      </c>
      <c r="H137" s="16" t="n">
        <v>2</v>
      </c>
      <c r="I137" s="16" t="n">
        <v>9</v>
      </c>
      <c r="J137" s="16" t="n">
        <v>5</v>
      </c>
      <c r="K137" s="16" t="n">
        <v>1</v>
      </c>
      <c r="L137" s="16" t="n">
        <v>1</v>
      </c>
      <c r="M137" s="16" t="n">
        <v>3</v>
      </c>
      <c r="N137" s="16">
        <f>IF('By company'!L137&gt;0,1,0)+IF('By company'!M137&gt;0,1,0)+IF('By company'!N137&gt;0,1,0)+IF('By company'!O137&gt;0,1,0)</f>
        <v>2</v>
      </c>
      <c r="O137" s="17">
        <f>SUM('By company'!L137:O137)</f>
        <v>21</v>
      </c>
      <c r="P137" s="15" t="str">
        <f>MID(IF('By company'!L137&gt;0,", Devoted","")&amp;IF('By company'!M137&gt;0,", Wellcare","")&amp;IF('By company'!N137&gt;0,", Highmark","")&amp;IF('By company'!O137&gt;0,", Aetna",""),3,200)</f>
        <v>Wellcare, Aetna</v>
      </c>
      <c r="Q137" s="16" t="str">
        <f>IF(AND(N137=E137,O137=G137),"","Changed")</f>
        <v/>
      </c>
      <c r="R137" s="7" t="n"/>
    </row>
    <row r="138">
      <c r="A138" s="15" t="inlineStr">
        <is>
          <t>NY</t>
        </is>
      </c>
      <c r="B138" s="15" t="inlineStr">
        <is>
          <t>Saratoga</t>
        </is>
      </c>
      <c r="C138" s="16" t="n">
        <v>12</v>
      </c>
      <c r="D138" s="16" t="n">
        <v>61</v>
      </c>
      <c r="E138" s="16">
        <f>IF('By company'!C138&gt;0,1,0)+IF('By company'!D138&gt;0,1,0)+IF('By company'!E138&gt;0,1,0)+IF('By company'!F138&gt;0,1,0)</f>
        <v>4</v>
      </c>
      <c r="F138" s="15" t="str">
        <f>MID(IF('By company'!C138&gt;0,", Devoted","")&amp;IF('By company'!D138&gt;0,", Wellcare","")&amp;IF('By company'!E138&gt;0,", Highmark","")&amp;IF('By company'!F138&gt;0,", Aetna",""),3,200)</f>
        <v>Devoted, Wellcare, Highmark, Aetna</v>
      </c>
      <c r="G138" s="17">
        <f>SUM(H138:M138)</f>
        <v>27</v>
      </c>
      <c r="H138" s="16" t="n">
        <v>2</v>
      </c>
      <c r="I138" s="16" t="n">
        <v>12</v>
      </c>
      <c r="J138" s="16" t="n">
        <v>5</v>
      </c>
      <c r="K138" s="16" t="n">
        <v>4</v>
      </c>
      <c r="L138" s="16" t="n">
        <v>1</v>
      </c>
      <c r="M138" s="16" t="n">
        <v>3</v>
      </c>
      <c r="N138" s="16">
        <f>IF('By company'!L138&gt;0,1,0)+IF('By company'!M138&gt;0,1,0)+IF('By company'!N138&gt;0,1,0)+IF('By company'!O138&gt;0,1,0)</f>
        <v>4</v>
      </c>
      <c r="O138" s="17">
        <f>SUM('By company'!L138:O138)</f>
        <v>27</v>
      </c>
      <c r="P138" s="15" t="str">
        <f>MID(IF('By company'!L138&gt;0,", Devoted","")&amp;IF('By company'!M138&gt;0,", Wellcare","")&amp;IF('By company'!N138&gt;0,", Highmark","")&amp;IF('By company'!O138&gt;0,", Aetna",""),3,200)</f>
        <v>Devoted, Wellcare, Highmark, Aetna</v>
      </c>
      <c r="Q138" s="16" t="str">
        <f>IF(AND(N138=E138,O138=G138),"","Changed")</f>
        <v/>
      </c>
      <c r="R138" s="7" t="n"/>
    </row>
    <row r="139">
      <c r="A139" s="15" t="inlineStr">
        <is>
          <t>NY</t>
        </is>
      </c>
      <c r="B139" s="15" t="inlineStr">
        <is>
          <t>Schenectady</t>
        </is>
      </c>
      <c r="C139" s="16" t="n">
        <v>14</v>
      </c>
      <c r="D139" s="16" t="n">
        <v>66</v>
      </c>
      <c r="E139" s="16">
        <f>IF('By company'!C139&gt;0,1,0)+IF('By company'!D139&gt;0,1,0)+IF('By company'!E139&gt;0,1,0)+IF('By company'!F139&gt;0,1,0)</f>
        <v>4</v>
      </c>
      <c r="F139" s="15" t="str">
        <f>MID(IF('By company'!C139&gt;0,", Devoted","")&amp;IF('By company'!D139&gt;0,", Wellcare","")&amp;IF('By company'!E139&gt;0,", Highmark","")&amp;IF('By company'!F139&gt;0,", Aetna",""),3,200)</f>
        <v>Devoted, Wellcare, Highmark, Aetna</v>
      </c>
      <c r="G139" s="17">
        <f>SUM(H139:M139)</f>
        <v>27</v>
      </c>
      <c r="H139" s="16" t="n">
        <v>2</v>
      </c>
      <c r="I139" s="16" t="n">
        <v>12</v>
      </c>
      <c r="J139" s="16" t="n">
        <v>5</v>
      </c>
      <c r="K139" s="16" t="n">
        <v>4</v>
      </c>
      <c r="L139" s="16" t="n">
        <v>1</v>
      </c>
      <c r="M139" s="16" t="n">
        <v>3</v>
      </c>
      <c r="N139" s="16">
        <f>IF('By company'!L139&gt;0,1,0)+IF('By company'!M139&gt;0,1,0)+IF('By company'!N139&gt;0,1,0)+IF('By company'!O139&gt;0,1,0)</f>
        <v>4</v>
      </c>
      <c r="O139" s="17">
        <f>SUM('By company'!L139:O139)</f>
        <v>27</v>
      </c>
      <c r="P139" s="15" t="str">
        <f>MID(IF('By company'!L139&gt;0,", Devoted","")&amp;IF('By company'!M139&gt;0,", Wellcare","")&amp;IF('By company'!N139&gt;0,", Highmark","")&amp;IF('By company'!O139&gt;0,", Aetna",""),3,200)</f>
        <v>Devoted, Wellcare, Highmark, Aetna</v>
      </c>
      <c r="Q139" s="16" t="str">
        <f>IF(AND(N139=E139,O139=G139),"","Changed")</f>
        <v/>
      </c>
      <c r="R139" s="7" t="n"/>
    </row>
    <row r="140">
      <c r="A140" s="15" t="inlineStr">
        <is>
          <t>NY</t>
        </is>
      </c>
      <c r="B140" s="15" t="inlineStr">
        <is>
          <t>Schoharie</t>
        </is>
      </c>
      <c r="C140" s="16" t="n">
        <v>8</v>
      </c>
      <c r="D140" s="16" t="n">
        <v>43</v>
      </c>
      <c r="E140" s="16">
        <f>IF('By company'!C140&gt;0,1,0)+IF('By company'!D140&gt;0,1,0)+IF('By company'!E140&gt;0,1,0)+IF('By company'!F140&gt;0,1,0)</f>
        <v>3</v>
      </c>
      <c r="F140" s="15" t="str">
        <f>MID(IF('By company'!C140&gt;0,", Devoted","")&amp;IF('By company'!D140&gt;0,", Wellcare","")&amp;IF('By company'!E140&gt;0,", Highmark","")&amp;IF('By company'!F140&gt;0,", Aetna",""),3,200)</f>
        <v>Devoted, Wellcare, Aetna</v>
      </c>
      <c r="G140" s="17">
        <f>SUM(H140:M140)</f>
        <v>24</v>
      </c>
      <c r="H140" s="16" t="n">
        <v>2</v>
      </c>
      <c r="I140" s="16" t="n">
        <v>9</v>
      </c>
      <c r="J140" s="16" t="n">
        <v>5</v>
      </c>
      <c r="K140" s="16" t="n">
        <v>4</v>
      </c>
      <c r="L140" s="16" t="n">
        <v>1</v>
      </c>
      <c r="M140" s="16" t="n">
        <v>3</v>
      </c>
      <c r="N140" s="16">
        <f>IF('By company'!L140&gt;0,1,0)+IF('By company'!M140&gt;0,1,0)+IF('By company'!N140&gt;0,1,0)+IF('By company'!O140&gt;0,1,0)</f>
        <v>3</v>
      </c>
      <c r="O140" s="17">
        <f>SUM('By company'!L140:O140)</f>
        <v>24</v>
      </c>
      <c r="P140" s="15" t="str">
        <f>MID(IF('By company'!L140&gt;0,", Devoted","")&amp;IF('By company'!M140&gt;0,", Wellcare","")&amp;IF('By company'!N140&gt;0,", Highmark","")&amp;IF('By company'!O140&gt;0,", Aetna",""),3,200)</f>
        <v>Devoted, Wellcare, Aetna</v>
      </c>
      <c r="Q140" s="16" t="str">
        <f>IF(AND(N140=E140,O140=G140),"","Changed")</f>
        <v/>
      </c>
      <c r="R140" s="7" t="n"/>
    </row>
    <row r="141">
      <c r="A141" s="15" t="inlineStr">
        <is>
          <t>NY</t>
        </is>
      </c>
      <c r="B141" s="15" t="inlineStr">
        <is>
          <t>Schuyler</t>
        </is>
      </c>
      <c r="C141" s="16" t="n">
        <v>7</v>
      </c>
      <c r="D141" s="16" t="n">
        <v>37</v>
      </c>
      <c r="E141" s="16">
        <f>IF('By company'!C141&gt;0,1,0)+IF('By company'!D141&gt;0,1,0)+IF('By company'!E141&gt;0,1,0)+IF('By company'!F141&gt;0,1,0)</f>
        <v>2</v>
      </c>
      <c r="F141" s="15" t="str">
        <f>MID(IF('By company'!C141&gt;0,", Devoted","")&amp;IF('By company'!D141&gt;0,", Wellcare","")&amp;IF('By company'!E141&gt;0,", Highmark","")&amp;IF('By company'!F141&gt;0,", Aetna",""),3,200)</f>
        <v>Wellcare, Aetna</v>
      </c>
      <c r="G141" s="17">
        <f>SUM(H141:M141)</f>
        <v>15</v>
      </c>
      <c r="H141" s="16" t="n">
        <v>2</v>
      </c>
      <c r="I141" s="16" t="n">
        <v>4</v>
      </c>
      <c r="J141" s="16" t="n">
        <v>4</v>
      </c>
      <c r="K141" s="16" t="n">
        <v>1</v>
      </c>
      <c r="L141" s="16" t="n">
        <v>1</v>
      </c>
      <c r="M141" s="16" t="n">
        <v>3</v>
      </c>
      <c r="N141" s="16">
        <f>IF('By company'!L141&gt;0,1,0)+IF('By company'!M141&gt;0,1,0)+IF('By company'!N141&gt;0,1,0)+IF('By company'!O141&gt;0,1,0)</f>
        <v>2</v>
      </c>
      <c r="O141" s="17">
        <f>SUM('By company'!L141:O141)</f>
        <v>15</v>
      </c>
      <c r="P141" s="15" t="str">
        <f>MID(IF('By company'!L141&gt;0,", Devoted","")&amp;IF('By company'!M141&gt;0,", Wellcare","")&amp;IF('By company'!N141&gt;0,", Highmark","")&amp;IF('By company'!O141&gt;0,", Aetna",""),3,200)</f>
        <v>Wellcare, Aetna</v>
      </c>
      <c r="Q141" s="16" t="str">
        <f>IF(AND(N141=E141,O141=G141),"","Changed")</f>
        <v/>
      </c>
      <c r="R141" s="7" t="n"/>
    </row>
    <row r="142">
      <c r="A142" s="15" t="inlineStr">
        <is>
          <t>NY</t>
        </is>
      </c>
      <c r="B142" s="15" t="inlineStr">
        <is>
          <t>Seneca</t>
        </is>
      </c>
      <c r="C142" s="16" t="n">
        <v>8</v>
      </c>
      <c r="D142" s="16" t="n">
        <v>39</v>
      </c>
      <c r="E142" s="16">
        <f>IF('By company'!C142&gt;0,1,0)+IF('By company'!D142&gt;0,1,0)+IF('By company'!E142&gt;0,1,0)+IF('By company'!F142&gt;0,1,0)</f>
        <v>2</v>
      </c>
      <c r="F142" s="15" t="str">
        <f>MID(IF('By company'!C142&gt;0,", Devoted","")&amp;IF('By company'!D142&gt;0,", Wellcare","")&amp;IF('By company'!E142&gt;0,", Highmark","")&amp;IF('By company'!F142&gt;0,", Aetna",""),3,200)</f>
        <v>Wellcare, Aetna</v>
      </c>
      <c r="G142" s="17">
        <f>SUM(H142:M142)</f>
        <v>16</v>
      </c>
      <c r="H142" s="16" t="n">
        <v>2</v>
      </c>
      <c r="I142" s="16" t="n">
        <v>6</v>
      </c>
      <c r="J142" s="16" t="n">
        <v>4</v>
      </c>
      <c r="K142" s="16" t="n">
        <v>0</v>
      </c>
      <c r="L142" s="16" t="n">
        <v>1</v>
      </c>
      <c r="M142" s="16" t="n">
        <v>3</v>
      </c>
      <c r="N142" s="16">
        <f>IF('By company'!L142&gt;0,1,0)+IF('By company'!M142&gt;0,1,0)+IF('By company'!N142&gt;0,1,0)+IF('By company'!O142&gt;0,1,0)</f>
        <v>2</v>
      </c>
      <c r="O142" s="17">
        <f>SUM('By company'!L142:O142)</f>
        <v>16</v>
      </c>
      <c r="P142" s="15" t="str">
        <f>MID(IF('By company'!L142&gt;0,", Devoted","")&amp;IF('By company'!M142&gt;0,", Wellcare","")&amp;IF('By company'!N142&gt;0,", Highmark","")&amp;IF('By company'!O142&gt;0,", Aetna",""),3,200)</f>
        <v>Wellcare, Aetna</v>
      </c>
      <c r="Q142" s="16" t="str">
        <f>IF(AND(N142=E142,O142=G142),"","Changed")</f>
        <v/>
      </c>
      <c r="R142" s="7" t="n"/>
    </row>
    <row r="143">
      <c r="A143" s="15" t="inlineStr">
        <is>
          <t>NY</t>
        </is>
      </c>
      <c r="B143" s="15" t="inlineStr">
        <is>
          <t>St. Lawrence</t>
        </is>
      </c>
      <c r="C143" s="16" t="n">
        <v>7</v>
      </c>
      <c r="D143" s="16" t="n">
        <v>35</v>
      </c>
      <c r="E143" s="16">
        <f>IF('By company'!C143&gt;0,1,0)+IF('By company'!D143&gt;0,1,0)+IF('By company'!E143&gt;0,1,0)+IF('By company'!F143&gt;0,1,0)</f>
        <v>2</v>
      </c>
      <c r="F143" s="15" t="str">
        <f>MID(IF('By company'!C143&gt;0,", Devoted","")&amp;IF('By company'!D143&gt;0,", Wellcare","")&amp;IF('By company'!E143&gt;0,", Highmark","")&amp;IF('By company'!F143&gt;0,", Aetna",""),3,200)</f>
        <v>Wellcare, Aetna</v>
      </c>
      <c r="G143" s="17">
        <f>SUM(H143:M143)</f>
        <v>18</v>
      </c>
      <c r="H143" s="16" t="n">
        <v>2</v>
      </c>
      <c r="I143" s="16" t="n">
        <v>6</v>
      </c>
      <c r="J143" s="16" t="n">
        <v>5</v>
      </c>
      <c r="K143" s="16" t="n">
        <v>1</v>
      </c>
      <c r="L143" s="16" t="n">
        <v>1</v>
      </c>
      <c r="M143" s="16" t="n">
        <v>3</v>
      </c>
      <c r="N143" s="16">
        <f>IF('By company'!L143&gt;0,1,0)+IF('By company'!M143&gt;0,1,0)+IF('By company'!N143&gt;0,1,0)+IF('By company'!O143&gt;0,1,0)</f>
        <v>2</v>
      </c>
      <c r="O143" s="17">
        <f>SUM('By company'!L143:O143)</f>
        <v>18</v>
      </c>
      <c r="P143" s="15" t="str">
        <f>MID(IF('By company'!L143&gt;0,", Devoted","")&amp;IF('By company'!M143&gt;0,", Wellcare","")&amp;IF('By company'!N143&gt;0,", Highmark","")&amp;IF('By company'!O143&gt;0,", Aetna",""),3,200)</f>
        <v>Wellcare, Aetna</v>
      </c>
      <c r="Q143" s="16" t="str">
        <f>IF(AND(N143=E143,O143=G143),"","Changed")</f>
        <v/>
      </c>
      <c r="R143" s="7" t="n"/>
    </row>
    <row r="144">
      <c r="A144" s="15" t="inlineStr">
        <is>
          <t>NY</t>
        </is>
      </c>
      <c r="B144" s="15" t="inlineStr">
        <is>
          <t>Steuben</t>
        </is>
      </c>
      <c r="C144" s="16" t="n">
        <v>7</v>
      </c>
      <c r="D144" s="16" t="n">
        <v>44</v>
      </c>
      <c r="E144" s="16">
        <f>IF('By company'!C144&gt;0,1,0)+IF('By company'!D144&gt;0,1,0)+IF('By company'!E144&gt;0,1,0)+IF('By company'!F144&gt;0,1,0)</f>
        <v>2</v>
      </c>
      <c r="F144" s="15" t="str">
        <f>MID(IF('By company'!C144&gt;0,", Devoted","")&amp;IF('By company'!D144&gt;0,", Wellcare","")&amp;IF('By company'!E144&gt;0,", Highmark","")&amp;IF('By company'!F144&gt;0,", Aetna",""),3,200)</f>
        <v>Wellcare, Aetna</v>
      </c>
      <c r="G144" s="17">
        <f>SUM(H144:M144)</f>
        <v>21</v>
      </c>
      <c r="H144" s="16" t="n">
        <v>2</v>
      </c>
      <c r="I144" s="16" t="n">
        <v>9</v>
      </c>
      <c r="J144" s="16" t="n">
        <v>5</v>
      </c>
      <c r="K144" s="16" t="n">
        <v>1</v>
      </c>
      <c r="L144" s="16" t="n">
        <v>1</v>
      </c>
      <c r="M144" s="16" t="n">
        <v>3</v>
      </c>
      <c r="N144" s="16">
        <f>IF('By company'!L144&gt;0,1,0)+IF('By company'!M144&gt;0,1,0)+IF('By company'!N144&gt;0,1,0)+IF('By company'!O144&gt;0,1,0)</f>
        <v>2</v>
      </c>
      <c r="O144" s="17">
        <f>SUM('By company'!L144:O144)</f>
        <v>21</v>
      </c>
      <c r="P144" s="15" t="str">
        <f>MID(IF('By company'!L144&gt;0,", Devoted","")&amp;IF('By company'!M144&gt;0,", Wellcare","")&amp;IF('By company'!N144&gt;0,", Highmark","")&amp;IF('By company'!O144&gt;0,", Aetna",""),3,200)</f>
        <v>Wellcare, Aetna</v>
      </c>
      <c r="Q144" s="16" t="str">
        <f>IF(AND(N144=E144,O144=G144),"","Changed")</f>
        <v/>
      </c>
      <c r="R144" s="7" t="n"/>
    </row>
    <row r="145">
      <c r="A145" s="15" t="inlineStr">
        <is>
          <t>NY</t>
        </is>
      </c>
      <c r="B145" s="15" t="inlineStr">
        <is>
          <t>Suffolk</t>
        </is>
      </c>
      <c r="C145" s="16" t="n">
        <v>11</v>
      </c>
      <c r="D145" s="16" t="n">
        <v>48</v>
      </c>
      <c r="E145" s="16">
        <f>IF('By company'!C145&gt;0,1,0)+IF('By company'!D145&gt;0,1,0)+IF('By company'!E145&gt;0,1,0)+IF('By company'!F145&gt;0,1,0)</f>
        <v>2</v>
      </c>
      <c r="F145" s="15" t="str">
        <f>MID(IF('By company'!C145&gt;0,", Devoted","")&amp;IF('By company'!D145&gt;0,", Wellcare","")&amp;IF('By company'!E145&gt;0,", Highmark","")&amp;IF('By company'!F145&gt;0,", Aetna",""),3,200)</f>
        <v>Wellcare, Aetna</v>
      </c>
      <c r="G145" s="17">
        <f>SUM(H145:M145)</f>
        <v>17</v>
      </c>
      <c r="H145" s="16" t="n">
        <v>2</v>
      </c>
      <c r="I145" s="16" t="n">
        <v>5</v>
      </c>
      <c r="J145" s="16" t="n">
        <v>5</v>
      </c>
      <c r="K145" s="16" t="n">
        <v>1</v>
      </c>
      <c r="L145" s="16" t="n">
        <v>1</v>
      </c>
      <c r="M145" s="16" t="n">
        <v>3</v>
      </c>
      <c r="N145" s="16">
        <f>IF('By company'!L145&gt;0,1,0)+IF('By company'!M145&gt;0,1,0)+IF('By company'!N145&gt;0,1,0)+IF('By company'!O145&gt;0,1,0)</f>
        <v>2</v>
      </c>
      <c r="O145" s="17">
        <f>SUM('By company'!L145:O145)</f>
        <v>17</v>
      </c>
      <c r="P145" s="15" t="str">
        <f>MID(IF('By company'!L145&gt;0,", Devoted","")&amp;IF('By company'!M145&gt;0,", Wellcare","")&amp;IF('By company'!N145&gt;0,", Highmark","")&amp;IF('By company'!O145&gt;0,", Aetna",""),3,200)</f>
        <v>Wellcare, Aetna</v>
      </c>
      <c r="Q145" s="16" t="str">
        <f>IF(AND(N145=E145,O145=G145),"","Changed")</f>
        <v/>
      </c>
      <c r="R145" s="7" t="n"/>
    </row>
    <row r="146">
      <c r="A146" s="15" t="inlineStr">
        <is>
          <t>NY</t>
        </is>
      </c>
      <c r="B146" s="15" t="inlineStr">
        <is>
          <t>Sullivan</t>
        </is>
      </c>
      <c r="C146" s="16" t="n">
        <v>10</v>
      </c>
      <c r="D146" s="16" t="n">
        <v>52</v>
      </c>
      <c r="E146" s="16">
        <f>IF('By company'!C146&gt;0,1,0)+IF('By company'!D146&gt;0,1,0)+IF('By company'!E146&gt;0,1,0)+IF('By company'!F146&gt;0,1,0)</f>
        <v>2</v>
      </c>
      <c r="F146" s="15" t="str">
        <f>MID(IF('By company'!C146&gt;0,", Devoted","")&amp;IF('By company'!D146&gt;0,", Wellcare","")&amp;IF('By company'!E146&gt;0,", Highmark","")&amp;IF('By company'!F146&gt;0,", Aetna",""),3,200)</f>
        <v>Wellcare, Aetna</v>
      </c>
      <c r="G146" s="17">
        <f>SUM(H146:M146)</f>
        <v>20</v>
      </c>
      <c r="H146" s="16" t="n">
        <v>2</v>
      </c>
      <c r="I146" s="16" t="n">
        <v>8</v>
      </c>
      <c r="J146" s="16" t="n">
        <v>5</v>
      </c>
      <c r="K146" s="16" t="n">
        <v>1</v>
      </c>
      <c r="L146" s="16" t="n">
        <v>1</v>
      </c>
      <c r="M146" s="16" t="n">
        <v>3</v>
      </c>
      <c r="N146" s="16">
        <f>IF('By company'!L146&gt;0,1,0)+IF('By company'!M146&gt;0,1,0)+IF('By company'!N146&gt;0,1,0)+IF('By company'!O146&gt;0,1,0)</f>
        <v>2</v>
      </c>
      <c r="O146" s="17">
        <f>SUM('By company'!L146:O146)</f>
        <v>20</v>
      </c>
      <c r="P146" s="15" t="str">
        <f>MID(IF('By company'!L146&gt;0,", Devoted","")&amp;IF('By company'!M146&gt;0,", Wellcare","")&amp;IF('By company'!N146&gt;0,", Highmark","")&amp;IF('By company'!O146&gt;0,", Aetna",""),3,200)</f>
        <v>Wellcare, Aetna</v>
      </c>
      <c r="Q146" s="16" t="str">
        <f>IF(AND(N146=E146,O146=G146),"","Changed")</f>
        <v/>
      </c>
      <c r="R146" s="7" t="n"/>
    </row>
    <row r="147">
      <c r="A147" s="15" t="inlineStr">
        <is>
          <t>NY</t>
        </is>
      </c>
      <c r="B147" s="15" t="inlineStr">
        <is>
          <t>Tioga</t>
        </is>
      </c>
      <c r="C147" s="16" t="n">
        <v>8</v>
      </c>
      <c r="D147" s="16" t="n">
        <v>50</v>
      </c>
      <c r="E147" s="16">
        <f>IF('By company'!C147&gt;0,1,0)+IF('By company'!D147&gt;0,1,0)+IF('By company'!E147&gt;0,1,0)+IF('By company'!F147&gt;0,1,0)</f>
        <v>3</v>
      </c>
      <c r="F147" s="15" t="str">
        <f>MID(IF('By company'!C147&gt;0,", Devoted","")&amp;IF('By company'!D147&gt;0,", Wellcare","")&amp;IF('By company'!E147&gt;0,", Highmark","")&amp;IF('By company'!F147&gt;0,", Aetna",""),3,200)</f>
        <v>Devoted, Wellcare, Aetna</v>
      </c>
      <c r="G147" s="17">
        <f>SUM(H147:M147)</f>
        <v>26</v>
      </c>
      <c r="H147" s="16" t="n">
        <v>2</v>
      </c>
      <c r="I147" s="16" t="n">
        <v>11</v>
      </c>
      <c r="J147" s="16" t="n">
        <v>5</v>
      </c>
      <c r="K147" s="16" t="n">
        <v>4</v>
      </c>
      <c r="L147" s="16" t="n">
        <v>1</v>
      </c>
      <c r="M147" s="16" t="n">
        <v>3</v>
      </c>
      <c r="N147" s="16">
        <f>IF('By company'!L147&gt;0,1,0)+IF('By company'!M147&gt;0,1,0)+IF('By company'!N147&gt;0,1,0)+IF('By company'!O147&gt;0,1,0)</f>
        <v>3</v>
      </c>
      <c r="O147" s="17">
        <f>SUM('By company'!L147:O147)</f>
        <v>26</v>
      </c>
      <c r="P147" s="15" t="str">
        <f>MID(IF('By company'!L147&gt;0,", Devoted","")&amp;IF('By company'!M147&gt;0,", Wellcare","")&amp;IF('By company'!N147&gt;0,", Highmark","")&amp;IF('By company'!O147&gt;0,", Aetna",""),3,200)</f>
        <v>Devoted, Wellcare, Aetna</v>
      </c>
      <c r="Q147" s="16" t="str">
        <f>IF(AND(N147=E147,O147=G147),"","Changed")</f>
        <v/>
      </c>
      <c r="R147" s="7" t="n"/>
    </row>
    <row r="148">
      <c r="A148" s="15" t="inlineStr">
        <is>
          <t>NY</t>
        </is>
      </c>
      <c r="B148" s="15" t="inlineStr">
        <is>
          <t>Tompkins</t>
        </is>
      </c>
      <c r="C148" s="16" t="n">
        <v>7</v>
      </c>
      <c r="D148" s="16" t="n">
        <v>29</v>
      </c>
      <c r="E148" s="16">
        <f>IF('By company'!C148&gt;0,1,0)+IF('By company'!D148&gt;0,1,0)+IF('By company'!E148&gt;0,1,0)+IF('By company'!F148&gt;0,1,0)</f>
        <v>2</v>
      </c>
      <c r="F148" s="15" t="str">
        <f>MID(IF('By company'!C148&gt;0,", Devoted","")&amp;IF('By company'!D148&gt;0,", Wellcare","")&amp;IF('By company'!E148&gt;0,", Highmark","")&amp;IF('By company'!F148&gt;0,", Aetna",""),3,200)</f>
        <v>Wellcare, Aetna</v>
      </c>
      <c r="G148" s="17">
        <f>SUM(H148:M148)</f>
        <v>15</v>
      </c>
      <c r="H148" s="16" t="n">
        <v>1</v>
      </c>
      <c r="I148" s="16" t="n">
        <v>7</v>
      </c>
      <c r="J148" s="16" t="n">
        <v>2</v>
      </c>
      <c r="K148" s="16" t="n">
        <v>1</v>
      </c>
      <c r="L148" s="16" t="n">
        <v>1</v>
      </c>
      <c r="M148" s="16" t="n">
        <v>3</v>
      </c>
      <c r="N148" s="16">
        <f>IF('By company'!L148&gt;0,1,0)+IF('By company'!M148&gt;0,1,0)+IF('By company'!N148&gt;0,1,0)+IF('By company'!O148&gt;0,1,0)</f>
        <v>2</v>
      </c>
      <c r="O148" s="17">
        <f>SUM('By company'!L148:O148)</f>
        <v>15</v>
      </c>
      <c r="P148" s="15" t="str">
        <f>MID(IF('By company'!L148&gt;0,", Devoted","")&amp;IF('By company'!M148&gt;0,", Wellcare","")&amp;IF('By company'!N148&gt;0,", Highmark","")&amp;IF('By company'!O148&gt;0,", Aetna",""),3,200)</f>
        <v>Wellcare, Aetna</v>
      </c>
      <c r="Q148" s="16" t="str">
        <f>IF(AND(N148=E148,O148=G148),"","Changed")</f>
        <v/>
      </c>
      <c r="R148" s="7" t="n"/>
    </row>
    <row r="149">
      <c r="A149" s="15" t="inlineStr">
        <is>
          <t>NY</t>
        </is>
      </c>
      <c r="B149" s="15" t="inlineStr">
        <is>
          <t>Ulster</t>
        </is>
      </c>
      <c r="C149" s="16" t="n">
        <v>7</v>
      </c>
      <c r="D149" s="16" t="n">
        <v>43</v>
      </c>
      <c r="E149" s="16">
        <f>IF('By company'!C149&gt;0,1,0)+IF('By company'!D149&gt;0,1,0)+IF('By company'!E149&gt;0,1,0)+IF('By company'!F149&gt;0,1,0)</f>
        <v>2</v>
      </c>
      <c r="F149" s="15" t="str">
        <f>MID(IF('By company'!C149&gt;0,", Devoted","")&amp;IF('By company'!D149&gt;0,", Wellcare","")&amp;IF('By company'!E149&gt;0,", Highmark","")&amp;IF('By company'!F149&gt;0,", Aetna",""),3,200)</f>
        <v>Wellcare, Aetna</v>
      </c>
      <c r="G149" s="17">
        <f>SUM(H149:M149)</f>
        <v>18</v>
      </c>
      <c r="H149" s="16" t="n">
        <v>2</v>
      </c>
      <c r="I149" s="16" t="n">
        <v>6</v>
      </c>
      <c r="J149" s="16" t="n">
        <v>5</v>
      </c>
      <c r="K149" s="16" t="n">
        <v>1</v>
      </c>
      <c r="L149" s="16" t="n">
        <v>1</v>
      </c>
      <c r="M149" s="16" t="n">
        <v>3</v>
      </c>
      <c r="N149" s="16">
        <f>IF('By company'!L149&gt;0,1,0)+IF('By company'!M149&gt;0,1,0)+IF('By company'!N149&gt;0,1,0)+IF('By company'!O149&gt;0,1,0)</f>
        <v>2</v>
      </c>
      <c r="O149" s="17">
        <f>SUM('By company'!L149:O149)</f>
        <v>18</v>
      </c>
      <c r="P149" s="15" t="str">
        <f>MID(IF('By company'!L149&gt;0,", Devoted","")&amp;IF('By company'!M149&gt;0,", Wellcare","")&amp;IF('By company'!N149&gt;0,", Highmark","")&amp;IF('By company'!O149&gt;0,", Aetna",""),3,200)</f>
        <v>Wellcare, Aetna</v>
      </c>
      <c r="Q149" s="16" t="str">
        <f>IF(AND(N149=E149,O149=G149),"","Changed")</f>
        <v/>
      </c>
      <c r="R149" s="7" t="n"/>
    </row>
    <row r="150">
      <c r="A150" s="15" t="inlineStr">
        <is>
          <t>NY</t>
        </is>
      </c>
      <c r="B150" s="15" t="inlineStr">
        <is>
          <t>Warren</t>
        </is>
      </c>
      <c r="C150" s="16" t="n">
        <v>9</v>
      </c>
      <c r="D150" s="16" t="n">
        <v>54</v>
      </c>
      <c r="E150" s="16">
        <f>IF('By company'!C150&gt;0,1,0)+IF('By company'!D150&gt;0,1,0)+IF('By company'!E150&gt;0,1,0)+IF('By company'!F150&gt;0,1,0)</f>
        <v>4</v>
      </c>
      <c r="F150" s="15" t="str">
        <f>MID(IF('By company'!C150&gt;0,", Devoted","")&amp;IF('By company'!D150&gt;0,", Wellcare","")&amp;IF('By company'!E150&gt;0,", Highmark","")&amp;IF('By company'!F150&gt;0,", Aetna",""),3,200)</f>
        <v>Devoted, Wellcare, Highmark, Aetna</v>
      </c>
      <c r="G150" s="17">
        <f>SUM(H150:M150)</f>
        <v>27</v>
      </c>
      <c r="H150" s="16" t="n">
        <v>2</v>
      </c>
      <c r="I150" s="16" t="n">
        <v>12</v>
      </c>
      <c r="J150" s="16" t="n">
        <v>5</v>
      </c>
      <c r="K150" s="16" t="n">
        <v>4</v>
      </c>
      <c r="L150" s="16" t="n">
        <v>1</v>
      </c>
      <c r="M150" s="16" t="n">
        <v>3</v>
      </c>
      <c r="N150" s="16">
        <f>IF('By company'!L150&gt;0,1,0)+IF('By company'!M150&gt;0,1,0)+IF('By company'!N150&gt;0,1,0)+IF('By company'!O150&gt;0,1,0)</f>
        <v>4</v>
      </c>
      <c r="O150" s="17">
        <f>SUM('By company'!L150:O150)</f>
        <v>27</v>
      </c>
      <c r="P150" s="15" t="str">
        <f>MID(IF('By company'!L150&gt;0,", Devoted","")&amp;IF('By company'!M150&gt;0,", Wellcare","")&amp;IF('By company'!N150&gt;0,", Highmark","")&amp;IF('By company'!O150&gt;0,", Aetna",""),3,200)</f>
        <v>Devoted, Wellcare, Highmark, Aetna</v>
      </c>
      <c r="Q150" s="16" t="str">
        <f>IF(AND(N150=E150,O150=G150),"","Changed")</f>
        <v/>
      </c>
      <c r="R150" s="7" t="n"/>
    </row>
    <row r="151">
      <c r="A151" s="15" t="inlineStr">
        <is>
          <t>NY</t>
        </is>
      </c>
      <c r="B151" s="15" t="inlineStr">
        <is>
          <t>Washington</t>
        </is>
      </c>
      <c r="C151" s="16" t="n">
        <v>9</v>
      </c>
      <c r="D151" s="16" t="n">
        <v>53</v>
      </c>
      <c r="E151" s="16">
        <f>IF('By company'!C151&gt;0,1,0)+IF('By company'!D151&gt;0,1,0)+IF('By company'!E151&gt;0,1,0)+IF('By company'!F151&gt;0,1,0)</f>
        <v>4</v>
      </c>
      <c r="F151" s="15" t="str">
        <f>MID(IF('By company'!C151&gt;0,", Devoted","")&amp;IF('By company'!D151&gt;0,", Wellcare","")&amp;IF('By company'!E151&gt;0,", Highmark","")&amp;IF('By company'!F151&gt;0,", Aetna",""),3,200)</f>
        <v>Devoted, Wellcare, Highmark, Aetna</v>
      </c>
      <c r="G151" s="17">
        <f>SUM(H151:M151)</f>
        <v>27</v>
      </c>
      <c r="H151" s="16" t="n">
        <v>2</v>
      </c>
      <c r="I151" s="16" t="n">
        <v>12</v>
      </c>
      <c r="J151" s="16" t="n">
        <v>5</v>
      </c>
      <c r="K151" s="16" t="n">
        <v>4</v>
      </c>
      <c r="L151" s="16" t="n">
        <v>1</v>
      </c>
      <c r="M151" s="16" t="n">
        <v>3</v>
      </c>
      <c r="N151" s="16">
        <f>IF('By company'!L151&gt;0,1,0)+IF('By company'!M151&gt;0,1,0)+IF('By company'!N151&gt;0,1,0)+IF('By company'!O151&gt;0,1,0)</f>
        <v>4</v>
      </c>
      <c r="O151" s="17">
        <f>SUM('By company'!L151:O151)</f>
        <v>27</v>
      </c>
      <c r="P151" s="15" t="str">
        <f>MID(IF('By company'!L151&gt;0,", Devoted","")&amp;IF('By company'!M151&gt;0,", Wellcare","")&amp;IF('By company'!N151&gt;0,", Highmark","")&amp;IF('By company'!O151&gt;0,", Aetna",""),3,200)</f>
        <v>Devoted, Wellcare, Highmark, Aetna</v>
      </c>
      <c r="Q151" s="16" t="str">
        <f>IF(AND(N151=E151,O151=G151),"","Changed")</f>
        <v/>
      </c>
      <c r="R151" s="7" t="n"/>
    </row>
    <row r="152">
      <c r="A152" s="15" t="inlineStr">
        <is>
          <t>NY</t>
        </is>
      </c>
      <c r="B152" s="15" t="inlineStr">
        <is>
          <t>Wayne</t>
        </is>
      </c>
      <c r="C152" s="16" t="n">
        <v>7</v>
      </c>
      <c r="D152" s="16" t="n">
        <v>32</v>
      </c>
      <c r="E152" s="16">
        <f>IF('By company'!C152&gt;0,1,0)+IF('By company'!D152&gt;0,1,0)+IF('By company'!E152&gt;0,1,0)+IF('By company'!F152&gt;0,1,0)</f>
        <v>2</v>
      </c>
      <c r="F152" s="15" t="str">
        <f>MID(IF('By company'!C152&gt;0,", Devoted","")&amp;IF('By company'!D152&gt;0,", Wellcare","")&amp;IF('By company'!E152&gt;0,", Highmark","")&amp;IF('By company'!F152&gt;0,", Aetna",""),3,200)</f>
        <v>Wellcare, Aetna</v>
      </c>
      <c r="G152" s="17">
        <f>SUM(H152:M152)</f>
        <v>12</v>
      </c>
      <c r="H152" s="16" t="n">
        <v>2</v>
      </c>
      <c r="I152" s="16" t="n">
        <v>3</v>
      </c>
      <c r="J152" s="16" t="n">
        <v>3</v>
      </c>
      <c r="K152" s="16" t="n">
        <v>0</v>
      </c>
      <c r="L152" s="16" t="n">
        <v>1</v>
      </c>
      <c r="M152" s="16" t="n">
        <v>3</v>
      </c>
      <c r="N152" s="16">
        <f>IF('By company'!L152&gt;0,1,0)+IF('By company'!M152&gt;0,1,0)+IF('By company'!N152&gt;0,1,0)+IF('By company'!O152&gt;0,1,0)</f>
        <v>2</v>
      </c>
      <c r="O152" s="17">
        <f>SUM('By company'!L152:O152)</f>
        <v>12</v>
      </c>
      <c r="P152" s="15" t="str">
        <f>MID(IF('By company'!L152&gt;0,", Devoted","")&amp;IF('By company'!M152&gt;0,", Wellcare","")&amp;IF('By company'!N152&gt;0,", Highmark","")&amp;IF('By company'!O152&gt;0,", Aetna",""),3,200)</f>
        <v>Wellcare, Aetna</v>
      </c>
      <c r="Q152" s="16" t="str">
        <f>IF(AND(N152=E152,O152=G152),"","Changed")</f>
        <v/>
      </c>
      <c r="R152" s="7" t="n"/>
    </row>
    <row r="153">
      <c r="A153" s="15" t="inlineStr">
        <is>
          <t>NY</t>
        </is>
      </c>
      <c r="B153" s="15" t="inlineStr">
        <is>
          <t>Westchester</t>
        </is>
      </c>
      <c r="C153" s="16" t="n">
        <v>16</v>
      </c>
      <c r="D153" s="16" t="n">
        <v>74</v>
      </c>
      <c r="E153" s="16">
        <f>IF('By company'!C153&gt;0,1,0)+IF('By company'!D153&gt;0,1,0)+IF('By company'!E153&gt;0,1,0)+IF('By company'!F153&gt;0,1,0)</f>
        <v>2</v>
      </c>
      <c r="F153" s="15" t="str">
        <f>MID(IF('By company'!C153&gt;0,", Devoted","")&amp;IF('By company'!D153&gt;0,", Wellcare","")&amp;IF('By company'!E153&gt;0,", Highmark","")&amp;IF('By company'!F153&gt;0,", Aetna",""),3,200)</f>
        <v>Wellcare, Aetna</v>
      </c>
      <c r="G153" s="17">
        <f>SUM(H153:M153)</f>
        <v>19</v>
      </c>
      <c r="H153" s="16" t="n">
        <v>2</v>
      </c>
      <c r="I153" s="16" t="n">
        <v>7</v>
      </c>
      <c r="J153" s="16" t="n">
        <v>5</v>
      </c>
      <c r="K153" s="16" t="n">
        <v>1</v>
      </c>
      <c r="L153" s="16" t="n">
        <v>1</v>
      </c>
      <c r="M153" s="16" t="n">
        <v>3</v>
      </c>
      <c r="N153" s="16">
        <f>IF('By company'!L153&gt;0,1,0)+IF('By company'!M153&gt;0,1,0)+IF('By company'!N153&gt;0,1,0)+IF('By company'!O153&gt;0,1,0)</f>
        <v>2</v>
      </c>
      <c r="O153" s="17">
        <f>SUM('By company'!L153:O153)</f>
        <v>19</v>
      </c>
      <c r="P153" s="15" t="str">
        <f>MID(IF('By company'!L153&gt;0,", Devoted","")&amp;IF('By company'!M153&gt;0,", Wellcare","")&amp;IF('By company'!N153&gt;0,", Highmark","")&amp;IF('By company'!O153&gt;0,", Aetna",""),3,200)</f>
        <v>Wellcare, Aetna</v>
      </c>
      <c r="Q153" s="16" t="str">
        <f>IF(AND(N153=E153,O153=G153),"","Changed")</f>
        <v/>
      </c>
      <c r="R153" s="7" t="n"/>
    </row>
    <row r="154">
      <c r="A154" s="15" t="inlineStr">
        <is>
          <t>NY</t>
        </is>
      </c>
      <c r="B154" s="15" t="inlineStr">
        <is>
          <t>Wyoming</t>
        </is>
      </c>
      <c r="C154" s="16" t="n">
        <v>9</v>
      </c>
      <c r="D154" s="16" t="n">
        <v>59</v>
      </c>
      <c r="E154" s="16">
        <f>IF('By company'!C154&gt;0,1,0)+IF('By company'!D154&gt;0,1,0)+IF('By company'!E154&gt;0,1,0)+IF('By company'!F154&gt;0,1,0)</f>
        <v>3</v>
      </c>
      <c r="F154" s="15" t="str">
        <f>MID(IF('By company'!C154&gt;0,", Devoted","")&amp;IF('By company'!D154&gt;0,", Wellcare","")&amp;IF('By company'!E154&gt;0,", Highmark","")&amp;IF('By company'!F154&gt;0,", Aetna",""),3,200)</f>
        <v>Wellcare, Highmark, Aetna</v>
      </c>
      <c r="G154" s="17">
        <f>SUM(H154:M154)</f>
        <v>28</v>
      </c>
      <c r="H154" s="16" t="n">
        <v>4</v>
      </c>
      <c r="I154" s="16" t="n">
        <v>13</v>
      </c>
      <c r="J154" s="16" t="n">
        <v>5</v>
      </c>
      <c r="K154" s="16" t="n">
        <v>2</v>
      </c>
      <c r="L154" s="16" t="n">
        <v>1</v>
      </c>
      <c r="M154" s="16" t="n">
        <v>3</v>
      </c>
      <c r="N154" s="16">
        <f>IF('By company'!L154&gt;0,1,0)+IF('By company'!M154&gt;0,1,0)+IF('By company'!N154&gt;0,1,0)+IF('By company'!O154&gt;0,1,0)</f>
        <v>3</v>
      </c>
      <c r="O154" s="17">
        <f>SUM('By company'!L154:O154)</f>
        <v>28</v>
      </c>
      <c r="P154" s="15" t="str">
        <f>MID(IF('By company'!L154&gt;0,", Devoted","")&amp;IF('By company'!M154&gt;0,", Wellcare","")&amp;IF('By company'!N154&gt;0,", Highmark","")&amp;IF('By company'!O154&gt;0,", Aetna",""),3,200)</f>
        <v>Wellcare, Highmark, Aetna</v>
      </c>
      <c r="Q154" s="16" t="str">
        <f>IF(AND(N154=E154,O154=G154),"","Changed")</f>
        <v/>
      </c>
      <c r="R154" s="7" t="n"/>
    </row>
    <row r="155">
      <c r="A155" s="15" t="inlineStr">
        <is>
          <t>NY</t>
        </is>
      </c>
      <c r="B155" s="15" t="inlineStr">
        <is>
          <t>Yates</t>
        </is>
      </c>
      <c r="C155" s="16" t="n">
        <v>8</v>
      </c>
      <c r="D155" s="16" t="n">
        <v>36</v>
      </c>
      <c r="E155" s="16">
        <f>IF('By company'!C155&gt;0,1,0)+IF('By company'!D155&gt;0,1,0)+IF('By company'!E155&gt;0,1,0)+IF('By company'!F155&gt;0,1,0)</f>
        <v>2</v>
      </c>
      <c r="F155" s="15" t="str">
        <f>MID(IF('By company'!C155&gt;0,", Devoted","")&amp;IF('By company'!D155&gt;0,", Wellcare","")&amp;IF('By company'!E155&gt;0,", Highmark","")&amp;IF('By company'!F155&gt;0,", Aetna",""),3,200)</f>
        <v>Wellcare, Aetna</v>
      </c>
      <c r="G155" s="17">
        <f>SUM(H155:M155)</f>
        <v>12</v>
      </c>
      <c r="H155" s="16" t="n">
        <v>2</v>
      </c>
      <c r="I155" s="16" t="n">
        <v>3</v>
      </c>
      <c r="J155" s="16" t="n">
        <v>3</v>
      </c>
      <c r="K155" s="16" t="n">
        <v>0</v>
      </c>
      <c r="L155" s="16" t="n">
        <v>1</v>
      </c>
      <c r="M155" s="16" t="n">
        <v>3</v>
      </c>
      <c r="N155" s="16">
        <f>IF('By company'!L155&gt;0,1,0)+IF('By company'!M155&gt;0,1,0)+IF('By company'!N155&gt;0,1,0)+IF('By company'!O155&gt;0,1,0)</f>
        <v>2</v>
      </c>
      <c r="O155" s="17">
        <f>SUM('By company'!L155:O155)</f>
        <v>12</v>
      </c>
      <c r="P155" s="15" t="str">
        <f>MID(IF('By company'!L155&gt;0,", Devoted","")&amp;IF('By company'!M155&gt;0,", Wellcare","")&amp;IF('By company'!N155&gt;0,", Highmark","")&amp;IF('By company'!O155&gt;0,", Aetna",""),3,200)</f>
        <v>Wellcare, Aetna</v>
      </c>
      <c r="Q155" s="16" t="str">
        <f>IF(AND(N155=E155,O155=G155),"","Changed")</f>
        <v/>
      </c>
      <c r="R155" s="7" t="n"/>
    </row>
  </sheetData>
  <autoFilter ref="A5:R155"/>
  <mergeCells count="4">
    <mergeCell ref="N4:Q4"/>
    <mergeCell ref="R4"/>
    <mergeCell ref="E4:M4"/>
    <mergeCell ref="C4:D4"/>
  </mergeCell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F11"/>
  <sheetViews>
    <sheetView showGridLines="0" workbookViewId="0">
      <pane ySplit="4" topLeftCell="A5" activePane="bottomLeft" state="frozen"/>
      <selection pane="bottomLeft" activeCell="A1" sqref="A1"/>
    </sheetView>
  </sheetViews>
  <sheetFormatPr baseColWidth="8" defaultRowHeight="15"/>
  <cols>
    <col width="5" customWidth="1" min="1" max="1"/>
    <col width="44" customWidth="1" min="2" max="2"/>
    <col width="13" customWidth="1" min="3" max="3"/>
    <col width="9" customWidth="1" min="4" max="4"/>
    <col width="13" customWidth="1" min="5" max="5"/>
    <col width="90" customWidth="1" min="6" max="6"/>
  </cols>
  <sheetData>
    <row r="1">
      <c r="A1" s="8" t="inlineStr">
        <is>
          <t>Your choices (for your FMO)</t>
        </is>
      </c>
    </row>
    <row r="2" ht="28" customHeight="1">
      <c r="A2" s="2" t="inlineStr">
        <is>
          <t>Each Yes keeps those plans in the numbers. Change it to No to remove them; the Counties sheet updates at once. Every answer starts as Yes, which is how the numbers are set up now.</t>
        </is>
      </c>
    </row>
    <row r="4" ht="54" customHeight="1">
      <c r="A4" s="14" t="inlineStr">
        <is>
          <t>#</t>
        </is>
      </c>
      <c r="B4" s="14" t="inlineStr">
        <is>
          <t>Include these plans in the numbers?</t>
        </is>
      </c>
      <c r="C4" s="14" t="inlineStr">
        <is>
          <t>Your answer</t>
        </is>
      </c>
      <c r="D4" s="14" t="inlineStr">
        <is>
          <t>Plans</t>
        </is>
      </c>
      <c r="E4" s="14" t="inlineStr">
        <is>
          <t>Counties where offered</t>
        </is>
      </c>
      <c r="F4" s="14" t="inlineStr">
        <is>
          <t>What they are</t>
        </is>
      </c>
    </row>
    <row r="5" ht="30" customHeight="1">
      <c r="A5" s="18" t="n">
        <v>1</v>
      </c>
      <c r="B5" s="19" t="inlineStr">
        <is>
          <t>Part D-only drug plans (Wellcare and Aetna)</t>
        </is>
      </c>
      <c r="C5" s="20" t="inlineStr">
        <is>
          <t>Yes</t>
        </is>
      </c>
      <c r="D5" s="18">
        <f>COUNTIF(Plans!$G$5:$G$240,"Part D-only drug plans")</f>
        <v>8</v>
      </c>
      <c r="E5" s="18">
        <f>SUMPRODUCT(SIGN('By company'!G6:G155+'By company'!H6:H155))</f>
        <v>150</v>
      </c>
      <c r="F5" s="19" t="inlineStr">
        <is>
          <t>Drug coverage only, offered statewide. Wellcare in NJ, PA and NY; Aetna (SilverScript) in NJ and NY.</t>
        </is>
      </c>
    </row>
    <row r="6" ht="30" customHeight="1">
      <c r="A6" s="18" t="n">
        <v>2</v>
      </c>
      <c r="B6" s="19" t="inlineStr">
        <is>
          <t>Highmark Wholecare plans (Pennsylvania)</t>
        </is>
      </c>
      <c r="C6" s="20" t="inlineStr">
        <is>
          <t>Yes</t>
        </is>
      </c>
      <c r="D6" s="18">
        <f>COUNTIF(Plans!$G$5:$G$240,"Highmark Wholecare")</f>
        <v>4</v>
      </c>
      <c r="E6" s="18">
        <f>COUNTIF('By company'!I6:I155,"&gt;0")</f>
        <v>62</v>
      </c>
      <c r="F6" s="19" t="inlineStr">
        <is>
          <t>A separate Highmark company (Gateway Health Plan, Inc.): D-SNP plans for people with Medicare and Medicaid, in Pennsylvania.</t>
        </is>
      </c>
    </row>
    <row r="7" ht="30" customHeight="1">
      <c r="A7" s="18" t="n">
        <v>3</v>
      </c>
      <c r="B7" s="19" t="inlineStr">
        <is>
          <t>Aetna Better Health plan (New Jersey)</t>
        </is>
      </c>
      <c r="C7" s="20" t="inlineStr">
        <is>
          <t>Yes</t>
        </is>
      </c>
      <c r="D7" s="18">
        <f>COUNTIF(Plans!$G$5:$G$240,"Aetna Better Health")</f>
        <v>1</v>
      </c>
      <c r="E7" s="18">
        <f>COUNTIF('By company'!J6:J155,"&gt;0")</f>
        <v>21</v>
      </c>
      <c r="F7" s="19" t="inlineStr">
        <is>
          <t>Aetna's Medicaid company in New Jersey: one D-SNP plan for people with full Medicare and Medicaid.</t>
        </is>
      </c>
    </row>
    <row r="8" ht="30" customHeight="1">
      <c r="A8" s="18" t="n">
        <v>4</v>
      </c>
      <c r="B8" s="19" t="inlineStr">
        <is>
          <t>Highmark plans in New York</t>
        </is>
      </c>
      <c r="C8" s="20" t="inlineStr">
        <is>
          <t>Yes</t>
        </is>
      </c>
      <c r="D8" s="18">
        <f>COUNTIF(Plans!$G$5:$G$240,"Highmark in New York")</f>
        <v>7</v>
      </c>
      <c r="E8" s="18">
        <f>COUNTIF('By company'!K6:K155,"&gt;0")</f>
        <v>18</v>
      </c>
      <c r="F8" s="19" t="inlineStr">
        <is>
          <t>A separate Highmark company for Western and Northeastern New York.</t>
        </is>
      </c>
    </row>
    <row r="10">
      <c r="A10" s="9" t="inlineStr">
        <is>
          <t>Legend: yellow cells are the ones to fill in (Yes or No). Everything else is calculated.</t>
        </is>
      </c>
    </row>
    <row r="11">
      <c r="A11" s="9" t="inlineStr">
        <is>
          <t>Plans: how many plans of that kind are listed on the Plans sheet (a plan sold in two states is listed twice).</t>
        </is>
      </c>
    </row>
  </sheetData>
  <mergeCells count="1">
    <mergeCell ref="A2:F2"/>
  </mergeCells>
  <dataValidations count="1">
    <dataValidation sqref="C5 C6 C7 C8" showDropDown="0" showInputMessage="0" showErrorMessage="0" allowBlank="0" errorTitle="Yes or No" error="Please choose Yes or No." type="list">
      <formula1>"Yes,No"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O15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11" customWidth="1" min="3" max="3"/>
    <col width="11" customWidth="1" min="4" max="4"/>
    <col width="11" customWidth="1" min="5" max="5"/>
    <col width="11" customWidth="1" min="6" max="6"/>
    <col width="12" customWidth="1" min="7" max="7"/>
    <col width="14" customWidth="1" min="8" max="8"/>
    <col width="12" customWidth="1" min="9" max="9"/>
    <col width="12" customWidth="1" min="10" max="10"/>
    <col width="12" customWidth="1" min="11" max="11"/>
    <col width="13" customWidth="1" min="12" max="12"/>
    <col width="13" customWidth="1" min="13" max="13"/>
    <col width="13" customWidth="1" min="14" max="14"/>
    <col width="13" customWidth="1" min="15" max="15"/>
  </cols>
  <sheetData>
    <row r="1">
      <c r="A1" s="8" t="inlineStr">
        <is>
          <t>Plans per company in each county (2027)</t>
        </is>
      </c>
    </row>
    <row r="2">
      <c r="A2" s="9" t="inlineStr">
        <is>
          <t>Blue: every plan of the four companies. Yellow: the plans your FMO was asked about (already inside the blue numbers). Green: what remains after the Choices sheet.</t>
        </is>
      </c>
    </row>
    <row r="4">
      <c r="C4" s="11" t="inlineStr">
        <is>
          <t>All plans of the four companies</t>
        </is>
      </c>
      <c r="D4" s="11" t="n"/>
      <c r="E4" s="11" t="n"/>
      <c r="F4" s="11" t="n"/>
      <c r="G4" s="13" t="inlineStr">
        <is>
          <t>Plans asked about (part of the numbers on the left)</t>
        </is>
      </c>
      <c r="H4" s="13" t="n"/>
      <c r="I4" s="13" t="n"/>
      <c r="J4" s="13" t="n"/>
      <c r="K4" s="13" t="n"/>
      <c r="L4" s="12" t="inlineStr">
        <is>
          <t>After your choices</t>
        </is>
      </c>
      <c r="M4" s="12" t="n"/>
      <c r="N4" s="12" t="n"/>
      <c r="O4" s="12" t="n"/>
    </row>
    <row r="5" ht="54" customHeight="1">
      <c r="A5" s="14" t="inlineStr">
        <is>
          <t>State</t>
        </is>
      </c>
      <c r="B5" s="14" t="inlineStr">
        <is>
          <t>County</t>
        </is>
      </c>
      <c r="C5" s="14" t="inlineStr">
        <is>
          <t>Devoted</t>
        </is>
      </c>
      <c r="D5" s="14" t="inlineStr">
        <is>
          <t>Wellcare</t>
        </is>
      </c>
      <c r="E5" s="14" t="inlineStr">
        <is>
          <t>Highmark</t>
        </is>
      </c>
      <c r="F5" s="14" t="inlineStr">
        <is>
          <t>Aetna</t>
        </is>
      </c>
      <c r="G5" s="14" t="inlineStr">
        <is>
          <t>Wellcare Part D-only</t>
        </is>
      </c>
      <c r="H5" s="14" t="inlineStr">
        <is>
          <t>Aetna Part D-only (SilverScript)</t>
        </is>
      </c>
      <c r="I5" s="14" t="inlineStr">
        <is>
          <t>Highmark Wholecare</t>
        </is>
      </c>
      <c r="J5" s="14" t="inlineStr">
        <is>
          <t>Aetna Better Health</t>
        </is>
      </c>
      <c r="K5" s="14" t="inlineStr">
        <is>
          <t>Highmark in New York</t>
        </is>
      </c>
      <c r="L5" s="14" t="inlineStr">
        <is>
          <t>Devoted after your choices</t>
        </is>
      </c>
      <c r="M5" s="14" t="inlineStr">
        <is>
          <t>Wellcare after your choices</t>
        </is>
      </c>
      <c r="N5" s="14" t="inlineStr">
        <is>
          <t>Highmark after your choices</t>
        </is>
      </c>
      <c r="O5" s="14" t="inlineStr">
        <is>
          <t>Aetna after your choices</t>
        </is>
      </c>
    </row>
    <row r="6">
      <c r="A6" s="15" t="inlineStr">
        <is>
          <t>NJ</t>
        </is>
      </c>
      <c r="B6" s="15" t="inlineStr">
        <is>
          <t>Atlantic</t>
        </is>
      </c>
      <c r="C6" s="16" t="n">
        <v>0</v>
      </c>
      <c r="D6" s="16" t="n">
        <v>5</v>
      </c>
      <c r="E6" s="16" t="n">
        <v>0</v>
      </c>
      <c r="F6" s="16" t="n">
        <v>11</v>
      </c>
      <c r="G6" s="16" t="n">
        <v>2</v>
      </c>
      <c r="H6" s="16" t="n">
        <v>1</v>
      </c>
      <c r="I6" s="16" t="n">
        <v>0</v>
      </c>
      <c r="J6" s="16" t="n">
        <v>1</v>
      </c>
      <c r="K6" s="16" t="n">
        <v>0</v>
      </c>
      <c r="L6" s="16">
        <f>C6</f>
        <v>0</v>
      </c>
      <c r="M6" s="16">
        <f>D6-IF(Choices!$C$5="No",G6,0)</f>
        <v>5</v>
      </c>
      <c r="N6" s="16">
        <f>E6-IF(Choices!$C$6="No",I6,0)-IF(Choices!$C$8="No",K6,0)</f>
        <v>0</v>
      </c>
      <c r="O6" s="16">
        <f>F6-IF(Choices!$C$5="No",H6,0)-IF(Choices!$C$7="No",J6,0)</f>
        <v>11</v>
      </c>
    </row>
    <row r="7">
      <c r="A7" s="15" t="inlineStr">
        <is>
          <t>NJ</t>
        </is>
      </c>
      <c r="B7" s="15" t="inlineStr">
        <is>
          <t>Bergen</t>
        </is>
      </c>
      <c r="C7" s="16" t="n">
        <v>0</v>
      </c>
      <c r="D7" s="16" t="n">
        <v>5</v>
      </c>
      <c r="E7" s="16" t="n">
        <v>0</v>
      </c>
      <c r="F7" s="16" t="n">
        <v>12</v>
      </c>
      <c r="G7" s="16" t="n">
        <v>2</v>
      </c>
      <c r="H7" s="16" t="n">
        <v>1</v>
      </c>
      <c r="I7" s="16" t="n">
        <v>0</v>
      </c>
      <c r="J7" s="16" t="n">
        <v>1</v>
      </c>
      <c r="K7" s="16" t="n">
        <v>0</v>
      </c>
      <c r="L7" s="16">
        <f>C7</f>
        <v>0</v>
      </c>
      <c r="M7" s="16">
        <f>D7-IF(Choices!$C$5="No",G7,0)</f>
        <v>5</v>
      </c>
      <c r="N7" s="16">
        <f>E7-IF(Choices!$C$6="No",I7,0)-IF(Choices!$C$8="No",K7,0)</f>
        <v>0</v>
      </c>
      <c r="O7" s="16">
        <f>F7-IF(Choices!$C$5="No",H7,0)-IF(Choices!$C$7="No",J7,0)</f>
        <v>12</v>
      </c>
    </row>
    <row r="8">
      <c r="A8" s="15" t="inlineStr">
        <is>
          <t>NJ</t>
        </is>
      </c>
      <c r="B8" s="15" t="inlineStr">
        <is>
          <t>Burlington</t>
        </is>
      </c>
      <c r="C8" s="16" t="n">
        <v>6</v>
      </c>
      <c r="D8" s="16" t="n">
        <v>5</v>
      </c>
      <c r="E8" s="16" t="n">
        <v>0</v>
      </c>
      <c r="F8" s="16" t="n">
        <v>11</v>
      </c>
      <c r="G8" s="16" t="n">
        <v>2</v>
      </c>
      <c r="H8" s="16" t="n">
        <v>1</v>
      </c>
      <c r="I8" s="16" t="n">
        <v>0</v>
      </c>
      <c r="J8" s="16" t="n">
        <v>1</v>
      </c>
      <c r="K8" s="16" t="n">
        <v>0</v>
      </c>
      <c r="L8" s="16">
        <f>C8</f>
        <v>6</v>
      </c>
      <c r="M8" s="16">
        <f>D8-IF(Choices!$C$5="No",G8,0)</f>
        <v>5</v>
      </c>
      <c r="N8" s="16">
        <f>E8-IF(Choices!$C$6="No",I8,0)-IF(Choices!$C$8="No",K8,0)</f>
        <v>0</v>
      </c>
      <c r="O8" s="16">
        <f>F8-IF(Choices!$C$5="No",H8,0)-IF(Choices!$C$7="No",J8,0)</f>
        <v>11</v>
      </c>
    </row>
    <row r="9">
      <c r="A9" s="15" t="inlineStr">
        <is>
          <t>NJ</t>
        </is>
      </c>
      <c r="B9" s="15" t="inlineStr">
        <is>
          <t>Camden</t>
        </is>
      </c>
      <c r="C9" s="16" t="n">
        <v>6</v>
      </c>
      <c r="D9" s="16" t="n">
        <v>5</v>
      </c>
      <c r="E9" s="16" t="n">
        <v>0</v>
      </c>
      <c r="F9" s="16" t="n">
        <v>11</v>
      </c>
      <c r="G9" s="16" t="n">
        <v>2</v>
      </c>
      <c r="H9" s="16" t="n">
        <v>1</v>
      </c>
      <c r="I9" s="16" t="n">
        <v>0</v>
      </c>
      <c r="J9" s="16" t="n">
        <v>1</v>
      </c>
      <c r="K9" s="16" t="n">
        <v>0</v>
      </c>
      <c r="L9" s="16">
        <f>C9</f>
        <v>6</v>
      </c>
      <c r="M9" s="16">
        <f>D9-IF(Choices!$C$5="No",G9,0)</f>
        <v>5</v>
      </c>
      <c r="N9" s="16">
        <f>E9-IF(Choices!$C$6="No",I9,0)-IF(Choices!$C$8="No",K9,0)</f>
        <v>0</v>
      </c>
      <c r="O9" s="16">
        <f>F9-IF(Choices!$C$5="No",H9,0)-IF(Choices!$C$7="No",J9,0)</f>
        <v>11</v>
      </c>
    </row>
    <row r="10">
      <c r="A10" s="15" t="inlineStr">
        <is>
          <t>NJ</t>
        </is>
      </c>
      <c r="B10" s="15" t="inlineStr">
        <is>
          <t>Cape May</t>
        </is>
      </c>
      <c r="C10" s="16" t="n">
        <v>0</v>
      </c>
      <c r="D10" s="16" t="n">
        <v>5</v>
      </c>
      <c r="E10" s="16" t="n">
        <v>0</v>
      </c>
      <c r="F10" s="16" t="n">
        <v>11</v>
      </c>
      <c r="G10" s="16" t="n">
        <v>2</v>
      </c>
      <c r="H10" s="16" t="n">
        <v>1</v>
      </c>
      <c r="I10" s="16" t="n">
        <v>0</v>
      </c>
      <c r="J10" s="16" t="n">
        <v>1</v>
      </c>
      <c r="K10" s="16" t="n">
        <v>0</v>
      </c>
      <c r="L10" s="16">
        <f>C10</f>
        <v>0</v>
      </c>
      <c r="M10" s="16">
        <f>D10-IF(Choices!$C$5="No",G10,0)</f>
        <v>5</v>
      </c>
      <c r="N10" s="16">
        <f>E10-IF(Choices!$C$6="No",I10,0)-IF(Choices!$C$8="No",K10,0)</f>
        <v>0</v>
      </c>
      <c r="O10" s="16">
        <f>F10-IF(Choices!$C$5="No",H10,0)-IF(Choices!$C$7="No",J10,0)</f>
        <v>11</v>
      </c>
    </row>
    <row r="11">
      <c r="A11" s="15" t="inlineStr">
        <is>
          <t>NJ</t>
        </is>
      </c>
      <c r="B11" s="15" t="inlineStr">
        <is>
          <t>Cumberland</t>
        </is>
      </c>
      <c r="C11" s="16" t="n">
        <v>0</v>
      </c>
      <c r="D11" s="16" t="n">
        <v>5</v>
      </c>
      <c r="E11" s="16" t="n">
        <v>0</v>
      </c>
      <c r="F11" s="16" t="n">
        <v>11</v>
      </c>
      <c r="G11" s="16" t="n">
        <v>2</v>
      </c>
      <c r="H11" s="16" t="n">
        <v>1</v>
      </c>
      <c r="I11" s="16" t="n">
        <v>0</v>
      </c>
      <c r="J11" s="16" t="n">
        <v>1</v>
      </c>
      <c r="K11" s="16" t="n">
        <v>0</v>
      </c>
      <c r="L11" s="16">
        <f>C11</f>
        <v>0</v>
      </c>
      <c r="M11" s="16">
        <f>D11-IF(Choices!$C$5="No",G11,0)</f>
        <v>5</v>
      </c>
      <c r="N11" s="16">
        <f>E11-IF(Choices!$C$6="No",I11,0)-IF(Choices!$C$8="No",K11,0)</f>
        <v>0</v>
      </c>
      <c r="O11" s="16">
        <f>F11-IF(Choices!$C$5="No",H11,0)-IF(Choices!$C$7="No",J11,0)</f>
        <v>11</v>
      </c>
    </row>
    <row r="12">
      <c r="A12" s="15" t="inlineStr">
        <is>
          <t>NJ</t>
        </is>
      </c>
      <c r="B12" s="15" t="inlineStr">
        <is>
          <t>Essex</t>
        </is>
      </c>
      <c r="C12" s="16" t="n">
        <v>6</v>
      </c>
      <c r="D12" s="16" t="n">
        <v>5</v>
      </c>
      <c r="E12" s="16" t="n">
        <v>0</v>
      </c>
      <c r="F12" s="16" t="n">
        <v>8</v>
      </c>
      <c r="G12" s="16" t="n">
        <v>2</v>
      </c>
      <c r="H12" s="16" t="n">
        <v>1</v>
      </c>
      <c r="I12" s="16" t="n">
        <v>0</v>
      </c>
      <c r="J12" s="16" t="n">
        <v>1</v>
      </c>
      <c r="K12" s="16" t="n">
        <v>0</v>
      </c>
      <c r="L12" s="16">
        <f>C12</f>
        <v>6</v>
      </c>
      <c r="M12" s="16">
        <f>D12-IF(Choices!$C$5="No",G12,0)</f>
        <v>5</v>
      </c>
      <c r="N12" s="16">
        <f>E12-IF(Choices!$C$6="No",I12,0)-IF(Choices!$C$8="No",K12,0)</f>
        <v>0</v>
      </c>
      <c r="O12" s="16">
        <f>F12-IF(Choices!$C$5="No",H12,0)-IF(Choices!$C$7="No",J12,0)</f>
        <v>8</v>
      </c>
    </row>
    <row r="13">
      <c r="A13" s="15" t="inlineStr">
        <is>
          <t>NJ</t>
        </is>
      </c>
      <c r="B13" s="15" t="inlineStr">
        <is>
          <t>Gloucester</t>
        </is>
      </c>
      <c r="C13" s="16" t="n">
        <v>6</v>
      </c>
      <c r="D13" s="16" t="n">
        <v>5</v>
      </c>
      <c r="E13" s="16" t="n">
        <v>0</v>
      </c>
      <c r="F13" s="16" t="n">
        <v>11</v>
      </c>
      <c r="G13" s="16" t="n">
        <v>2</v>
      </c>
      <c r="H13" s="16" t="n">
        <v>1</v>
      </c>
      <c r="I13" s="16" t="n">
        <v>0</v>
      </c>
      <c r="J13" s="16" t="n">
        <v>1</v>
      </c>
      <c r="K13" s="16" t="n">
        <v>0</v>
      </c>
      <c r="L13" s="16">
        <f>C13</f>
        <v>6</v>
      </c>
      <c r="M13" s="16">
        <f>D13-IF(Choices!$C$5="No",G13,0)</f>
        <v>5</v>
      </c>
      <c r="N13" s="16">
        <f>E13-IF(Choices!$C$6="No",I13,0)-IF(Choices!$C$8="No",K13,0)</f>
        <v>0</v>
      </c>
      <c r="O13" s="16">
        <f>F13-IF(Choices!$C$5="No",H13,0)-IF(Choices!$C$7="No",J13,0)</f>
        <v>11</v>
      </c>
    </row>
    <row r="14">
      <c r="A14" s="15" t="inlineStr">
        <is>
          <t>NJ</t>
        </is>
      </c>
      <c r="B14" s="15" t="inlineStr">
        <is>
          <t>Hudson</t>
        </is>
      </c>
      <c r="C14" s="16" t="n">
        <v>6</v>
      </c>
      <c r="D14" s="16" t="n">
        <v>5</v>
      </c>
      <c r="E14" s="16" t="n">
        <v>0</v>
      </c>
      <c r="F14" s="16" t="n">
        <v>8</v>
      </c>
      <c r="G14" s="16" t="n">
        <v>2</v>
      </c>
      <c r="H14" s="16" t="n">
        <v>1</v>
      </c>
      <c r="I14" s="16" t="n">
        <v>0</v>
      </c>
      <c r="J14" s="16" t="n">
        <v>1</v>
      </c>
      <c r="K14" s="16" t="n">
        <v>0</v>
      </c>
      <c r="L14" s="16">
        <f>C14</f>
        <v>6</v>
      </c>
      <c r="M14" s="16">
        <f>D14-IF(Choices!$C$5="No",G14,0)</f>
        <v>5</v>
      </c>
      <c r="N14" s="16">
        <f>E14-IF(Choices!$C$6="No",I14,0)-IF(Choices!$C$8="No",K14,0)</f>
        <v>0</v>
      </c>
      <c r="O14" s="16">
        <f>F14-IF(Choices!$C$5="No",H14,0)-IF(Choices!$C$7="No",J14,0)</f>
        <v>8</v>
      </c>
    </row>
    <row r="15">
      <c r="A15" s="15" t="inlineStr">
        <is>
          <t>NJ</t>
        </is>
      </c>
      <c r="B15" s="15" t="inlineStr">
        <is>
          <t>Hunterdon</t>
        </is>
      </c>
      <c r="C15" s="16" t="n">
        <v>0</v>
      </c>
      <c r="D15" s="16" t="n">
        <v>2</v>
      </c>
      <c r="E15" s="16" t="n">
        <v>0</v>
      </c>
      <c r="F15" s="16" t="n">
        <v>11</v>
      </c>
      <c r="G15" s="16" t="n">
        <v>2</v>
      </c>
      <c r="H15" s="16" t="n">
        <v>1</v>
      </c>
      <c r="I15" s="16" t="n">
        <v>0</v>
      </c>
      <c r="J15" s="16" t="n">
        <v>1</v>
      </c>
      <c r="K15" s="16" t="n">
        <v>0</v>
      </c>
      <c r="L15" s="16">
        <f>C15</f>
        <v>0</v>
      </c>
      <c r="M15" s="16">
        <f>D15-IF(Choices!$C$5="No",G15,0)</f>
        <v>2</v>
      </c>
      <c r="N15" s="16">
        <f>E15-IF(Choices!$C$6="No",I15,0)-IF(Choices!$C$8="No",K15,0)</f>
        <v>0</v>
      </c>
      <c r="O15" s="16">
        <f>F15-IF(Choices!$C$5="No",H15,0)-IF(Choices!$C$7="No",J15,0)</f>
        <v>11</v>
      </c>
    </row>
    <row r="16">
      <c r="A16" s="15" t="inlineStr">
        <is>
          <t>NJ</t>
        </is>
      </c>
      <c r="B16" s="15" t="inlineStr">
        <is>
          <t>Mercer</t>
        </is>
      </c>
      <c r="C16" s="16" t="n">
        <v>6</v>
      </c>
      <c r="D16" s="16" t="n">
        <v>5</v>
      </c>
      <c r="E16" s="16" t="n">
        <v>0</v>
      </c>
      <c r="F16" s="16" t="n">
        <v>12</v>
      </c>
      <c r="G16" s="16" t="n">
        <v>2</v>
      </c>
      <c r="H16" s="16" t="n">
        <v>1</v>
      </c>
      <c r="I16" s="16" t="n">
        <v>0</v>
      </c>
      <c r="J16" s="16" t="n">
        <v>1</v>
      </c>
      <c r="K16" s="16" t="n">
        <v>0</v>
      </c>
      <c r="L16" s="16">
        <f>C16</f>
        <v>6</v>
      </c>
      <c r="M16" s="16">
        <f>D16-IF(Choices!$C$5="No",G16,0)</f>
        <v>5</v>
      </c>
      <c r="N16" s="16">
        <f>E16-IF(Choices!$C$6="No",I16,0)-IF(Choices!$C$8="No",K16,0)</f>
        <v>0</v>
      </c>
      <c r="O16" s="16">
        <f>F16-IF(Choices!$C$5="No",H16,0)-IF(Choices!$C$7="No",J16,0)</f>
        <v>12</v>
      </c>
    </row>
    <row r="17">
      <c r="A17" s="15" t="inlineStr">
        <is>
          <t>NJ</t>
        </is>
      </c>
      <c r="B17" s="15" t="inlineStr">
        <is>
          <t>Middlesex</t>
        </is>
      </c>
      <c r="C17" s="16" t="n">
        <v>0</v>
      </c>
      <c r="D17" s="16" t="n">
        <v>5</v>
      </c>
      <c r="E17" s="16" t="n">
        <v>0</v>
      </c>
      <c r="F17" s="16" t="n">
        <v>9</v>
      </c>
      <c r="G17" s="16" t="n">
        <v>2</v>
      </c>
      <c r="H17" s="16" t="n">
        <v>1</v>
      </c>
      <c r="I17" s="16" t="n">
        <v>0</v>
      </c>
      <c r="J17" s="16" t="n">
        <v>1</v>
      </c>
      <c r="K17" s="16" t="n">
        <v>0</v>
      </c>
      <c r="L17" s="16">
        <f>C17</f>
        <v>0</v>
      </c>
      <c r="M17" s="16">
        <f>D17-IF(Choices!$C$5="No",G17,0)</f>
        <v>5</v>
      </c>
      <c r="N17" s="16">
        <f>E17-IF(Choices!$C$6="No",I17,0)-IF(Choices!$C$8="No",K17,0)</f>
        <v>0</v>
      </c>
      <c r="O17" s="16">
        <f>F17-IF(Choices!$C$5="No",H17,0)-IF(Choices!$C$7="No",J17,0)</f>
        <v>9</v>
      </c>
    </row>
    <row r="18">
      <c r="A18" s="15" t="inlineStr">
        <is>
          <t>NJ</t>
        </is>
      </c>
      <c r="B18" s="15" t="inlineStr">
        <is>
          <t>Monmouth</t>
        </is>
      </c>
      <c r="C18" s="16" t="n">
        <v>6</v>
      </c>
      <c r="D18" s="16" t="n">
        <v>5</v>
      </c>
      <c r="E18" s="16" t="n">
        <v>0</v>
      </c>
      <c r="F18" s="16" t="n">
        <v>13</v>
      </c>
      <c r="G18" s="16" t="n">
        <v>2</v>
      </c>
      <c r="H18" s="16" t="n">
        <v>1</v>
      </c>
      <c r="I18" s="16" t="n">
        <v>0</v>
      </c>
      <c r="J18" s="16" t="n">
        <v>1</v>
      </c>
      <c r="K18" s="16" t="n">
        <v>0</v>
      </c>
      <c r="L18" s="16">
        <f>C18</f>
        <v>6</v>
      </c>
      <c r="M18" s="16">
        <f>D18-IF(Choices!$C$5="No",G18,0)</f>
        <v>5</v>
      </c>
      <c r="N18" s="16">
        <f>E18-IF(Choices!$C$6="No",I18,0)-IF(Choices!$C$8="No",K18,0)</f>
        <v>0</v>
      </c>
      <c r="O18" s="16">
        <f>F18-IF(Choices!$C$5="No",H18,0)-IF(Choices!$C$7="No",J18,0)</f>
        <v>13</v>
      </c>
    </row>
    <row r="19">
      <c r="A19" s="15" t="inlineStr">
        <is>
          <t>NJ</t>
        </is>
      </c>
      <c r="B19" s="15" t="inlineStr">
        <is>
          <t>Morris</t>
        </is>
      </c>
      <c r="C19" s="16" t="n">
        <v>6</v>
      </c>
      <c r="D19" s="16" t="n">
        <v>5</v>
      </c>
      <c r="E19" s="16" t="n">
        <v>0</v>
      </c>
      <c r="F19" s="16" t="n">
        <v>12</v>
      </c>
      <c r="G19" s="16" t="n">
        <v>2</v>
      </c>
      <c r="H19" s="16" t="n">
        <v>1</v>
      </c>
      <c r="I19" s="16" t="n">
        <v>0</v>
      </c>
      <c r="J19" s="16" t="n">
        <v>1</v>
      </c>
      <c r="K19" s="16" t="n">
        <v>0</v>
      </c>
      <c r="L19" s="16">
        <f>C19</f>
        <v>6</v>
      </c>
      <c r="M19" s="16">
        <f>D19-IF(Choices!$C$5="No",G19,0)</f>
        <v>5</v>
      </c>
      <c r="N19" s="16">
        <f>E19-IF(Choices!$C$6="No",I19,0)-IF(Choices!$C$8="No",K19,0)</f>
        <v>0</v>
      </c>
      <c r="O19" s="16">
        <f>F19-IF(Choices!$C$5="No",H19,0)-IF(Choices!$C$7="No",J19,0)</f>
        <v>12</v>
      </c>
    </row>
    <row r="20">
      <c r="A20" s="15" t="inlineStr">
        <is>
          <t>NJ</t>
        </is>
      </c>
      <c r="B20" s="15" t="inlineStr">
        <is>
          <t>Ocean</t>
        </is>
      </c>
      <c r="C20" s="16" t="n">
        <v>6</v>
      </c>
      <c r="D20" s="16" t="n">
        <v>5</v>
      </c>
      <c r="E20" s="16" t="n">
        <v>0</v>
      </c>
      <c r="F20" s="16" t="n">
        <v>11</v>
      </c>
      <c r="G20" s="16" t="n">
        <v>2</v>
      </c>
      <c r="H20" s="16" t="n">
        <v>1</v>
      </c>
      <c r="I20" s="16" t="n">
        <v>0</v>
      </c>
      <c r="J20" s="16" t="n">
        <v>1</v>
      </c>
      <c r="K20" s="16" t="n">
        <v>0</v>
      </c>
      <c r="L20" s="16">
        <f>C20</f>
        <v>6</v>
      </c>
      <c r="M20" s="16">
        <f>D20-IF(Choices!$C$5="No",G20,0)</f>
        <v>5</v>
      </c>
      <c r="N20" s="16">
        <f>E20-IF(Choices!$C$6="No",I20,0)-IF(Choices!$C$8="No",K20,0)</f>
        <v>0</v>
      </c>
      <c r="O20" s="16">
        <f>F20-IF(Choices!$C$5="No",H20,0)-IF(Choices!$C$7="No",J20,0)</f>
        <v>11</v>
      </c>
    </row>
    <row r="21">
      <c r="A21" s="15" t="inlineStr">
        <is>
          <t>NJ</t>
        </is>
      </c>
      <c r="B21" s="15" t="inlineStr">
        <is>
          <t>Passaic</t>
        </is>
      </c>
      <c r="C21" s="16" t="n">
        <v>0</v>
      </c>
      <c r="D21" s="16" t="n">
        <v>5</v>
      </c>
      <c r="E21" s="16" t="n">
        <v>0</v>
      </c>
      <c r="F21" s="16" t="n">
        <v>12</v>
      </c>
      <c r="G21" s="16" t="n">
        <v>2</v>
      </c>
      <c r="H21" s="16" t="n">
        <v>1</v>
      </c>
      <c r="I21" s="16" t="n">
        <v>0</v>
      </c>
      <c r="J21" s="16" t="n">
        <v>1</v>
      </c>
      <c r="K21" s="16" t="n">
        <v>0</v>
      </c>
      <c r="L21" s="16">
        <f>C21</f>
        <v>0</v>
      </c>
      <c r="M21" s="16">
        <f>D21-IF(Choices!$C$5="No",G21,0)</f>
        <v>5</v>
      </c>
      <c r="N21" s="16">
        <f>E21-IF(Choices!$C$6="No",I21,0)-IF(Choices!$C$8="No",K21,0)</f>
        <v>0</v>
      </c>
      <c r="O21" s="16">
        <f>F21-IF(Choices!$C$5="No",H21,0)-IF(Choices!$C$7="No",J21,0)</f>
        <v>12</v>
      </c>
    </row>
    <row r="22">
      <c r="A22" s="15" t="inlineStr">
        <is>
          <t>NJ</t>
        </is>
      </c>
      <c r="B22" s="15" t="inlineStr">
        <is>
          <t>Salem</t>
        </is>
      </c>
      <c r="C22" s="16" t="n">
        <v>6</v>
      </c>
      <c r="D22" s="16" t="n">
        <v>5</v>
      </c>
      <c r="E22" s="16" t="n">
        <v>0</v>
      </c>
      <c r="F22" s="16" t="n">
        <v>7</v>
      </c>
      <c r="G22" s="16" t="n">
        <v>2</v>
      </c>
      <c r="H22" s="16" t="n">
        <v>1</v>
      </c>
      <c r="I22" s="16" t="n">
        <v>0</v>
      </c>
      <c r="J22" s="16" t="n">
        <v>1</v>
      </c>
      <c r="K22" s="16" t="n">
        <v>0</v>
      </c>
      <c r="L22" s="16">
        <f>C22</f>
        <v>6</v>
      </c>
      <c r="M22" s="16">
        <f>D22-IF(Choices!$C$5="No",G22,0)</f>
        <v>5</v>
      </c>
      <c r="N22" s="16">
        <f>E22-IF(Choices!$C$6="No",I22,0)-IF(Choices!$C$8="No",K22,0)</f>
        <v>0</v>
      </c>
      <c r="O22" s="16">
        <f>F22-IF(Choices!$C$5="No",H22,0)-IF(Choices!$C$7="No",J22,0)</f>
        <v>7</v>
      </c>
    </row>
    <row r="23">
      <c r="A23" s="15" t="inlineStr">
        <is>
          <t>NJ</t>
        </is>
      </c>
      <c r="B23" s="15" t="inlineStr">
        <is>
          <t>Somerset</t>
        </is>
      </c>
      <c r="C23" s="16" t="n">
        <v>6</v>
      </c>
      <c r="D23" s="16" t="n">
        <v>5</v>
      </c>
      <c r="E23" s="16" t="n">
        <v>0</v>
      </c>
      <c r="F23" s="16" t="n">
        <v>11</v>
      </c>
      <c r="G23" s="16" t="n">
        <v>2</v>
      </c>
      <c r="H23" s="16" t="n">
        <v>1</v>
      </c>
      <c r="I23" s="16" t="n">
        <v>0</v>
      </c>
      <c r="J23" s="16" t="n">
        <v>1</v>
      </c>
      <c r="K23" s="16" t="n">
        <v>0</v>
      </c>
      <c r="L23" s="16">
        <f>C23</f>
        <v>6</v>
      </c>
      <c r="M23" s="16">
        <f>D23-IF(Choices!$C$5="No",G23,0)</f>
        <v>5</v>
      </c>
      <c r="N23" s="16">
        <f>E23-IF(Choices!$C$6="No",I23,0)-IF(Choices!$C$8="No",K23,0)</f>
        <v>0</v>
      </c>
      <c r="O23" s="16">
        <f>F23-IF(Choices!$C$5="No",H23,0)-IF(Choices!$C$7="No",J23,0)</f>
        <v>11</v>
      </c>
    </row>
    <row r="24">
      <c r="A24" s="15" t="inlineStr">
        <is>
          <t>NJ</t>
        </is>
      </c>
      <c r="B24" s="15" t="inlineStr">
        <is>
          <t>Sussex</t>
        </is>
      </c>
      <c r="C24" s="16" t="n">
        <v>6</v>
      </c>
      <c r="D24" s="16" t="n">
        <v>5</v>
      </c>
      <c r="E24" s="16" t="n">
        <v>0</v>
      </c>
      <c r="F24" s="16" t="n">
        <v>11</v>
      </c>
      <c r="G24" s="16" t="n">
        <v>2</v>
      </c>
      <c r="H24" s="16" t="n">
        <v>1</v>
      </c>
      <c r="I24" s="16" t="n">
        <v>0</v>
      </c>
      <c r="J24" s="16" t="n">
        <v>1</v>
      </c>
      <c r="K24" s="16" t="n">
        <v>0</v>
      </c>
      <c r="L24" s="16">
        <f>C24</f>
        <v>6</v>
      </c>
      <c r="M24" s="16">
        <f>D24-IF(Choices!$C$5="No",G24,0)</f>
        <v>5</v>
      </c>
      <c r="N24" s="16">
        <f>E24-IF(Choices!$C$6="No",I24,0)-IF(Choices!$C$8="No",K24,0)</f>
        <v>0</v>
      </c>
      <c r="O24" s="16">
        <f>F24-IF(Choices!$C$5="No",H24,0)-IF(Choices!$C$7="No",J24,0)</f>
        <v>11</v>
      </c>
    </row>
    <row r="25">
      <c r="A25" s="15" t="inlineStr">
        <is>
          <t>NJ</t>
        </is>
      </c>
      <c r="B25" s="15" t="inlineStr">
        <is>
          <t>Union</t>
        </is>
      </c>
      <c r="C25" s="16" t="n">
        <v>6</v>
      </c>
      <c r="D25" s="16" t="n">
        <v>5</v>
      </c>
      <c r="E25" s="16" t="n">
        <v>0</v>
      </c>
      <c r="F25" s="16" t="n">
        <v>12</v>
      </c>
      <c r="G25" s="16" t="n">
        <v>2</v>
      </c>
      <c r="H25" s="16" t="n">
        <v>1</v>
      </c>
      <c r="I25" s="16" t="n">
        <v>0</v>
      </c>
      <c r="J25" s="16" t="n">
        <v>1</v>
      </c>
      <c r="K25" s="16" t="n">
        <v>0</v>
      </c>
      <c r="L25" s="16">
        <f>C25</f>
        <v>6</v>
      </c>
      <c r="M25" s="16">
        <f>D25-IF(Choices!$C$5="No",G25,0)</f>
        <v>5</v>
      </c>
      <c r="N25" s="16">
        <f>E25-IF(Choices!$C$6="No",I25,0)-IF(Choices!$C$8="No",K25,0)</f>
        <v>0</v>
      </c>
      <c r="O25" s="16">
        <f>F25-IF(Choices!$C$5="No",H25,0)-IF(Choices!$C$7="No",J25,0)</f>
        <v>12</v>
      </c>
    </row>
    <row r="26">
      <c r="A26" s="15" t="inlineStr">
        <is>
          <t>NJ</t>
        </is>
      </c>
      <c r="B26" s="15" t="inlineStr">
        <is>
          <t>Warren</t>
        </is>
      </c>
      <c r="C26" s="16" t="n">
        <v>6</v>
      </c>
      <c r="D26" s="16" t="n">
        <v>5</v>
      </c>
      <c r="E26" s="16" t="n">
        <v>0</v>
      </c>
      <c r="F26" s="16" t="n">
        <v>11</v>
      </c>
      <c r="G26" s="16" t="n">
        <v>2</v>
      </c>
      <c r="H26" s="16" t="n">
        <v>1</v>
      </c>
      <c r="I26" s="16" t="n">
        <v>0</v>
      </c>
      <c r="J26" s="16" t="n">
        <v>1</v>
      </c>
      <c r="K26" s="16" t="n">
        <v>0</v>
      </c>
      <c r="L26" s="16">
        <f>C26</f>
        <v>6</v>
      </c>
      <c r="M26" s="16">
        <f>D26-IF(Choices!$C$5="No",G26,0)</f>
        <v>5</v>
      </c>
      <c r="N26" s="16">
        <f>E26-IF(Choices!$C$6="No",I26,0)-IF(Choices!$C$8="No",K26,0)</f>
        <v>0</v>
      </c>
      <c r="O26" s="16">
        <f>F26-IF(Choices!$C$5="No",H26,0)-IF(Choices!$C$7="No",J26,0)</f>
        <v>11</v>
      </c>
    </row>
    <row r="27">
      <c r="A27" s="15" t="inlineStr">
        <is>
          <t>PA</t>
        </is>
      </c>
      <c r="B27" s="15" t="inlineStr">
        <is>
          <t>Adams</t>
        </is>
      </c>
      <c r="C27" s="16" t="n">
        <v>10</v>
      </c>
      <c r="D27" s="16" t="n">
        <v>5</v>
      </c>
      <c r="E27" s="16" t="n">
        <v>12</v>
      </c>
      <c r="F27" s="16" t="n">
        <v>11</v>
      </c>
      <c r="G27" s="16" t="n">
        <v>2</v>
      </c>
      <c r="H27" s="16" t="n">
        <v>0</v>
      </c>
      <c r="I27" s="16" t="n">
        <v>2</v>
      </c>
      <c r="J27" s="16" t="n">
        <v>0</v>
      </c>
      <c r="K27" s="16" t="n">
        <v>0</v>
      </c>
      <c r="L27" s="16">
        <f>C27</f>
        <v>10</v>
      </c>
      <c r="M27" s="16">
        <f>D27-IF(Choices!$C$5="No",G27,0)</f>
        <v>5</v>
      </c>
      <c r="N27" s="16">
        <f>E27-IF(Choices!$C$6="No",I27,0)-IF(Choices!$C$8="No",K27,0)</f>
        <v>12</v>
      </c>
      <c r="O27" s="16">
        <f>F27-IF(Choices!$C$5="No",H27,0)-IF(Choices!$C$7="No",J27,0)</f>
        <v>11</v>
      </c>
    </row>
    <row r="28">
      <c r="A28" s="15" t="inlineStr">
        <is>
          <t>PA</t>
        </is>
      </c>
      <c r="B28" s="15" t="inlineStr">
        <is>
          <t>Allegheny</t>
        </is>
      </c>
      <c r="C28" s="16" t="n">
        <v>10</v>
      </c>
      <c r="D28" s="16" t="n">
        <v>5</v>
      </c>
      <c r="E28" s="16" t="n">
        <v>16</v>
      </c>
      <c r="F28" s="16" t="n">
        <v>11</v>
      </c>
      <c r="G28" s="16" t="n">
        <v>2</v>
      </c>
      <c r="H28" s="16" t="n">
        <v>0</v>
      </c>
      <c r="I28" s="16" t="n">
        <v>2</v>
      </c>
      <c r="J28" s="16" t="n">
        <v>0</v>
      </c>
      <c r="K28" s="16" t="n">
        <v>0</v>
      </c>
      <c r="L28" s="16">
        <f>C28</f>
        <v>10</v>
      </c>
      <c r="M28" s="16">
        <f>D28-IF(Choices!$C$5="No",G28,0)</f>
        <v>5</v>
      </c>
      <c r="N28" s="16">
        <f>E28-IF(Choices!$C$6="No",I28,0)-IF(Choices!$C$8="No",K28,0)</f>
        <v>16</v>
      </c>
      <c r="O28" s="16">
        <f>F28-IF(Choices!$C$5="No",H28,0)-IF(Choices!$C$7="No",J28,0)</f>
        <v>11</v>
      </c>
    </row>
    <row r="29">
      <c r="A29" s="15" t="inlineStr">
        <is>
          <t>PA</t>
        </is>
      </c>
      <c r="B29" s="15" t="inlineStr">
        <is>
          <t>Armstrong</t>
        </is>
      </c>
      <c r="C29" s="16" t="n">
        <v>10</v>
      </c>
      <c r="D29" s="16" t="n">
        <v>5</v>
      </c>
      <c r="E29" s="16" t="n">
        <v>15</v>
      </c>
      <c r="F29" s="16" t="n">
        <v>11</v>
      </c>
      <c r="G29" s="16" t="n">
        <v>2</v>
      </c>
      <c r="H29" s="16" t="n">
        <v>0</v>
      </c>
      <c r="I29" s="16" t="n">
        <v>2</v>
      </c>
      <c r="J29" s="16" t="n">
        <v>0</v>
      </c>
      <c r="K29" s="16" t="n">
        <v>0</v>
      </c>
      <c r="L29" s="16">
        <f>C29</f>
        <v>10</v>
      </c>
      <c r="M29" s="16">
        <f>D29-IF(Choices!$C$5="No",G29,0)</f>
        <v>5</v>
      </c>
      <c r="N29" s="16">
        <f>E29-IF(Choices!$C$6="No",I29,0)-IF(Choices!$C$8="No",K29,0)</f>
        <v>15</v>
      </c>
      <c r="O29" s="16">
        <f>F29-IF(Choices!$C$5="No",H29,0)-IF(Choices!$C$7="No",J29,0)</f>
        <v>11</v>
      </c>
    </row>
    <row r="30">
      <c r="A30" s="15" t="inlineStr">
        <is>
          <t>PA</t>
        </is>
      </c>
      <c r="B30" s="15" t="inlineStr">
        <is>
          <t>Beaver</t>
        </is>
      </c>
      <c r="C30" s="16" t="n">
        <v>10</v>
      </c>
      <c r="D30" s="16" t="n">
        <v>5</v>
      </c>
      <c r="E30" s="16" t="n">
        <v>16</v>
      </c>
      <c r="F30" s="16" t="n">
        <v>11</v>
      </c>
      <c r="G30" s="16" t="n">
        <v>2</v>
      </c>
      <c r="H30" s="16" t="n">
        <v>0</v>
      </c>
      <c r="I30" s="16" t="n">
        <v>2</v>
      </c>
      <c r="J30" s="16" t="n">
        <v>0</v>
      </c>
      <c r="K30" s="16" t="n">
        <v>0</v>
      </c>
      <c r="L30" s="16">
        <f>C30</f>
        <v>10</v>
      </c>
      <c r="M30" s="16">
        <f>D30-IF(Choices!$C$5="No",G30,0)</f>
        <v>5</v>
      </c>
      <c r="N30" s="16">
        <f>E30-IF(Choices!$C$6="No",I30,0)-IF(Choices!$C$8="No",K30,0)</f>
        <v>16</v>
      </c>
      <c r="O30" s="16">
        <f>F30-IF(Choices!$C$5="No",H30,0)-IF(Choices!$C$7="No",J30,0)</f>
        <v>11</v>
      </c>
    </row>
    <row r="31">
      <c r="A31" s="15" t="inlineStr">
        <is>
          <t>PA</t>
        </is>
      </c>
      <c r="B31" s="15" t="inlineStr">
        <is>
          <t>Bedford</t>
        </is>
      </c>
      <c r="C31" s="16" t="n">
        <v>10</v>
      </c>
      <c r="D31" s="16" t="n">
        <v>5</v>
      </c>
      <c r="E31" s="16" t="n">
        <v>12</v>
      </c>
      <c r="F31" s="16" t="n">
        <v>9</v>
      </c>
      <c r="G31" s="16" t="n">
        <v>2</v>
      </c>
      <c r="H31" s="16" t="n">
        <v>0</v>
      </c>
      <c r="I31" s="16" t="n">
        <v>2</v>
      </c>
      <c r="J31" s="16" t="n">
        <v>0</v>
      </c>
      <c r="K31" s="16" t="n">
        <v>0</v>
      </c>
      <c r="L31" s="16">
        <f>C31</f>
        <v>10</v>
      </c>
      <c r="M31" s="16">
        <f>D31-IF(Choices!$C$5="No",G31,0)</f>
        <v>5</v>
      </c>
      <c r="N31" s="16">
        <f>E31-IF(Choices!$C$6="No",I31,0)-IF(Choices!$C$8="No",K31,0)</f>
        <v>12</v>
      </c>
      <c r="O31" s="16">
        <f>F31-IF(Choices!$C$5="No",H31,0)-IF(Choices!$C$7="No",J31,0)</f>
        <v>9</v>
      </c>
    </row>
    <row r="32">
      <c r="A32" s="15" t="inlineStr">
        <is>
          <t>PA</t>
        </is>
      </c>
      <c r="B32" s="15" t="inlineStr">
        <is>
          <t>Berks</t>
        </is>
      </c>
      <c r="C32" s="16" t="n">
        <v>10</v>
      </c>
      <c r="D32" s="16" t="n">
        <v>5</v>
      </c>
      <c r="E32" s="16" t="n">
        <v>12</v>
      </c>
      <c r="F32" s="16" t="n">
        <v>12</v>
      </c>
      <c r="G32" s="16" t="n">
        <v>2</v>
      </c>
      <c r="H32" s="16" t="n">
        <v>0</v>
      </c>
      <c r="I32" s="16" t="n">
        <v>2</v>
      </c>
      <c r="J32" s="16" t="n">
        <v>0</v>
      </c>
      <c r="K32" s="16" t="n">
        <v>0</v>
      </c>
      <c r="L32" s="16">
        <f>C32</f>
        <v>10</v>
      </c>
      <c r="M32" s="16">
        <f>D32-IF(Choices!$C$5="No",G32,0)</f>
        <v>5</v>
      </c>
      <c r="N32" s="16">
        <f>E32-IF(Choices!$C$6="No",I32,0)-IF(Choices!$C$8="No",K32,0)</f>
        <v>12</v>
      </c>
      <c r="O32" s="16">
        <f>F32-IF(Choices!$C$5="No",H32,0)-IF(Choices!$C$7="No",J32,0)</f>
        <v>12</v>
      </c>
    </row>
    <row r="33">
      <c r="A33" s="15" t="inlineStr">
        <is>
          <t>PA</t>
        </is>
      </c>
      <c r="B33" s="15" t="inlineStr">
        <is>
          <t>Blair</t>
        </is>
      </c>
      <c r="C33" s="16" t="n">
        <v>10</v>
      </c>
      <c r="D33" s="16" t="n">
        <v>4</v>
      </c>
      <c r="E33" s="16" t="n">
        <v>14</v>
      </c>
      <c r="F33" s="16" t="n">
        <v>11</v>
      </c>
      <c r="G33" s="16" t="n">
        <v>2</v>
      </c>
      <c r="H33" s="16" t="n">
        <v>0</v>
      </c>
      <c r="I33" s="16" t="n">
        <v>2</v>
      </c>
      <c r="J33" s="16" t="n">
        <v>0</v>
      </c>
      <c r="K33" s="16" t="n">
        <v>0</v>
      </c>
      <c r="L33" s="16">
        <f>C33</f>
        <v>10</v>
      </c>
      <c r="M33" s="16">
        <f>D33-IF(Choices!$C$5="No",G33,0)</f>
        <v>4</v>
      </c>
      <c r="N33" s="16">
        <f>E33-IF(Choices!$C$6="No",I33,0)-IF(Choices!$C$8="No",K33,0)</f>
        <v>14</v>
      </c>
      <c r="O33" s="16">
        <f>F33-IF(Choices!$C$5="No",H33,0)-IF(Choices!$C$7="No",J33,0)</f>
        <v>11</v>
      </c>
    </row>
    <row r="34">
      <c r="A34" s="15" t="inlineStr">
        <is>
          <t>PA</t>
        </is>
      </c>
      <c r="B34" s="15" t="inlineStr">
        <is>
          <t>Bradford</t>
        </is>
      </c>
      <c r="C34" s="16" t="n">
        <v>10</v>
      </c>
      <c r="D34" s="16" t="n">
        <v>5</v>
      </c>
      <c r="E34" s="16" t="n">
        <v>12</v>
      </c>
      <c r="F34" s="16" t="n">
        <v>11</v>
      </c>
      <c r="G34" s="16" t="n">
        <v>2</v>
      </c>
      <c r="H34" s="16" t="n">
        <v>0</v>
      </c>
      <c r="I34" s="16" t="n">
        <v>2</v>
      </c>
      <c r="J34" s="16" t="n">
        <v>0</v>
      </c>
      <c r="K34" s="16" t="n">
        <v>0</v>
      </c>
      <c r="L34" s="16">
        <f>C34</f>
        <v>10</v>
      </c>
      <c r="M34" s="16">
        <f>D34-IF(Choices!$C$5="No",G34,0)</f>
        <v>5</v>
      </c>
      <c r="N34" s="16">
        <f>E34-IF(Choices!$C$6="No",I34,0)-IF(Choices!$C$8="No",K34,0)</f>
        <v>12</v>
      </c>
      <c r="O34" s="16">
        <f>F34-IF(Choices!$C$5="No",H34,0)-IF(Choices!$C$7="No",J34,0)</f>
        <v>11</v>
      </c>
    </row>
    <row r="35">
      <c r="A35" s="15" t="inlineStr">
        <is>
          <t>PA</t>
        </is>
      </c>
      <c r="B35" s="15" t="inlineStr">
        <is>
          <t>Bucks</t>
        </is>
      </c>
      <c r="C35" s="16" t="n">
        <v>9</v>
      </c>
      <c r="D35" s="16" t="n">
        <v>5</v>
      </c>
      <c r="E35" s="16" t="n">
        <v>4</v>
      </c>
      <c r="F35" s="16" t="n">
        <v>11</v>
      </c>
      <c r="G35" s="16" t="n">
        <v>2</v>
      </c>
      <c r="H35" s="16" t="n">
        <v>0</v>
      </c>
      <c r="I35" s="16" t="n">
        <v>2</v>
      </c>
      <c r="J35" s="16" t="n">
        <v>0</v>
      </c>
      <c r="K35" s="16" t="n">
        <v>0</v>
      </c>
      <c r="L35" s="16">
        <f>C35</f>
        <v>9</v>
      </c>
      <c r="M35" s="16">
        <f>D35-IF(Choices!$C$5="No",G35,0)</f>
        <v>5</v>
      </c>
      <c r="N35" s="16">
        <f>E35-IF(Choices!$C$6="No",I35,0)-IF(Choices!$C$8="No",K35,0)</f>
        <v>4</v>
      </c>
      <c r="O35" s="16">
        <f>F35-IF(Choices!$C$5="No",H35,0)-IF(Choices!$C$7="No",J35,0)</f>
        <v>11</v>
      </c>
    </row>
    <row r="36">
      <c r="A36" s="15" t="inlineStr">
        <is>
          <t>PA</t>
        </is>
      </c>
      <c r="B36" s="15" t="inlineStr">
        <is>
          <t>Butler</t>
        </is>
      </c>
      <c r="C36" s="16" t="n">
        <v>10</v>
      </c>
      <c r="D36" s="16" t="n">
        <v>5</v>
      </c>
      <c r="E36" s="16" t="n">
        <v>16</v>
      </c>
      <c r="F36" s="16" t="n">
        <v>11</v>
      </c>
      <c r="G36" s="16" t="n">
        <v>2</v>
      </c>
      <c r="H36" s="16" t="n">
        <v>0</v>
      </c>
      <c r="I36" s="16" t="n">
        <v>2</v>
      </c>
      <c r="J36" s="16" t="n">
        <v>0</v>
      </c>
      <c r="K36" s="16" t="n">
        <v>0</v>
      </c>
      <c r="L36" s="16">
        <f>C36</f>
        <v>10</v>
      </c>
      <c r="M36" s="16">
        <f>D36-IF(Choices!$C$5="No",G36,0)</f>
        <v>5</v>
      </c>
      <c r="N36" s="16">
        <f>E36-IF(Choices!$C$6="No",I36,0)-IF(Choices!$C$8="No",K36,0)</f>
        <v>16</v>
      </c>
      <c r="O36" s="16">
        <f>F36-IF(Choices!$C$5="No",H36,0)-IF(Choices!$C$7="No",J36,0)</f>
        <v>11</v>
      </c>
    </row>
    <row r="37">
      <c r="A37" s="15" t="inlineStr">
        <is>
          <t>PA</t>
        </is>
      </c>
      <c r="B37" s="15" t="inlineStr">
        <is>
          <t>Cambria</t>
        </is>
      </c>
      <c r="C37" s="16" t="n">
        <v>10</v>
      </c>
      <c r="D37" s="16" t="n">
        <v>4</v>
      </c>
      <c r="E37" s="16" t="n">
        <v>14</v>
      </c>
      <c r="F37" s="16" t="n">
        <v>9</v>
      </c>
      <c r="G37" s="16" t="n">
        <v>2</v>
      </c>
      <c r="H37" s="16" t="n">
        <v>0</v>
      </c>
      <c r="I37" s="16" t="n">
        <v>2</v>
      </c>
      <c r="J37" s="16" t="n">
        <v>0</v>
      </c>
      <c r="K37" s="16" t="n">
        <v>0</v>
      </c>
      <c r="L37" s="16">
        <f>C37</f>
        <v>10</v>
      </c>
      <c r="M37" s="16">
        <f>D37-IF(Choices!$C$5="No",G37,0)</f>
        <v>4</v>
      </c>
      <c r="N37" s="16">
        <f>E37-IF(Choices!$C$6="No",I37,0)-IF(Choices!$C$8="No",K37,0)</f>
        <v>14</v>
      </c>
      <c r="O37" s="16">
        <f>F37-IF(Choices!$C$5="No",H37,0)-IF(Choices!$C$7="No",J37,0)</f>
        <v>9</v>
      </c>
    </row>
    <row r="38">
      <c r="A38" s="15" t="inlineStr">
        <is>
          <t>PA</t>
        </is>
      </c>
      <c r="B38" s="15" t="inlineStr">
        <is>
          <t>Cameron</t>
        </is>
      </c>
      <c r="C38" s="16" t="n">
        <v>10</v>
      </c>
      <c r="D38" s="16" t="n">
        <v>5</v>
      </c>
      <c r="E38" s="16" t="n">
        <v>13</v>
      </c>
      <c r="F38" s="16" t="n">
        <v>9</v>
      </c>
      <c r="G38" s="16" t="n">
        <v>2</v>
      </c>
      <c r="H38" s="16" t="n">
        <v>0</v>
      </c>
      <c r="I38" s="16" t="n">
        <v>2</v>
      </c>
      <c r="J38" s="16" t="n">
        <v>0</v>
      </c>
      <c r="K38" s="16" t="n">
        <v>0</v>
      </c>
      <c r="L38" s="16">
        <f>C38</f>
        <v>10</v>
      </c>
      <c r="M38" s="16">
        <f>D38-IF(Choices!$C$5="No",G38,0)</f>
        <v>5</v>
      </c>
      <c r="N38" s="16">
        <f>E38-IF(Choices!$C$6="No",I38,0)-IF(Choices!$C$8="No",K38,0)</f>
        <v>13</v>
      </c>
      <c r="O38" s="16">
        <f>F38-IF(Choices!$C$5="No",H38,0)-IF(Choices!$C$7="No",J38,0)</f>
        <v>9</v>
      </c>
    </row>
    <row r="39">
      <c r="A39" s="15" t="inlineStr">
        <is>
          <t>PA</t>
        </is>
      </c>
      <c r="B39" s="15" t="inlineStr">
        <is>
          <t>Carbon</t>
        </is>
      </c>
      <c r="C39" s="16" t="n">
        <v>10</v>
      </c>
      <c r="D39" s="16" t="n">
        <v>5</v>
      </c>
      <c r="E39" s="16" t="n">
        <v>12</v>
      </c>
      <c r="F39" s="16" t="n">
        <v>11</v>
      </c>
      <c r="G39" s="16" t="n">
        <v>2</v>
      </c>
      <c r="H39" s="16" t="n">
        <v>0</v>
      </c>
      <c r="I39" s="16" t="n">
        <v>2</v>
      </c>
      <c r="J39" s="16" t="n">
        <v>0</v>
      </c>
      <c r="K39" s="16" t="n">
        <v>0</v>
      </c>
      <c r="L39" s="16">
        <f>C39</f>
        <v>10</v>
      </c>
      <c r="M39" s="16">
        <f>D39-IF(Choices!$C$5="No",G39,0)</f>
        <v>5</v>
      </c>
      <c r="N39" s="16">
        <f>E39-IF(Choices!$C$6="No",I39,0)-IF(Choices!$C$8="No",K39,0)</f>
        <v>12</v>
      </c>
      <c r="O39" s="16">
        <f>F39-IF(Choices!$C$5="No",H39,0)-IF(Choices!$C$7="No",J39,0)</f>
        <v>11</v>
      </c>
    </row>
    <row r="40">
      <c r="A40" s="15" t="inlineStr">
        <is>
          <t>PA</t>
        </is>
      </c>
      <c r="B40" s="15" t="inlineStr">
        <is>
          <t>Centre</t>
        </is>
      </c>
      <c r="C40" s="16" t="n">
        <v>0</v>
      </c>
      <c r="D40" s="16" t="n">
        <v>5</v>
      </c>
      <c r="E40" s="16" t="n">
        <v>12</v>
      </c>
      <c r="F40" s="16" t="n">
        <v>11</v>
      </c>
      <c r="G40" s="16" t="n">
        <v>2</v>
      </c>
      <c r="H40" s="16" t="n">
        <v>0</v>
      </c>
      <c r="I40" s="16" t="n">
        <v>2</v>
      </c>
      <c r="J40" s="16" t="n">
        <v>0</v>
      </c>
      <c r="K40" s="16" t="n">
        <v>0</v>
      </c>
      <c r="L40" s="16">
        <f>C40</f>
        <v>0</v>
      </c>
      <c r="M40" s="16">
        <f>D40-IF(Choices!$C$5="No",G40,0)</f>
        <v>5</v>
      </c>
      <c r="N40" s="16">
        <f>E40-IF(Choices!$C$6="No",I40,0)-IF(Choices!$C$8="No",K40,0)</f>
        <v>12</v>
      </c>
      <c r="O40" s="16">
        <f>F40-IF(Choices!$C$5="No",H40,0)-IF(Choices!$C$7="No",J40,0)</f>
        <v>11</v>
      </c>
    </row>
    <row r="41">
      <c r="A41" s="15" t="inlineStr">
        <is>
          <t>PA</t>
        </is>
      </c>
      <c r="B41" s="15" t="inlineStr">
        <is>
          <t>Chester</t>
        </is>
      </c>
      <c r="C41" s="16" t="n">
        <v>9</v>
      </c>
      <c r="D41" s="16" t="n">
        <v>5</v>
      </c>
      <c r="E41" s="16" t="n">
        <v>4</v>
      </c>
      <c r="F41" s="16" t="n">
        <v>11</v>
      </c>
      <c r="G41" s="16" t="n">
        <v>2</v>
      </c>
      <c r="H41" s="16" t="n">
        <v>0</v>
      </c>
      <c r="I41" s="16" t="n">
        <v>2</v>
      </c>
      <c r="J41" s="16" t="n">
        <v>0</v>
      </c>
      <c r="K41" s="16" t="n">
        <v>0</v>
      </c>
      <c r="L41" s="16">
        <f>C41</f>
        <v>9</v>
      </c>
      <c r="M41" s="16">
        <f>D41-IF(Choices!$C$5="No",G41,0)</f>
        <v>5</v>
      </c>
      <c r="N41" s="16">
        <f>E41-IF(Choices!$C$6="No",I41,0)-IF(Choices!$C$8="No",K41,0)</f>
        <v>4</v>
      </c>
      <c r="O41" s="16">
        <f>F41-IF(Choices!$C$5="No",H41,0)-IF(Choices!$C$7="No",J41,0)</f>
        <v>11</v>
      </c>
    </row>
    <row r="42">
      <c r="A42" s="15" t="inlineStr">
        <is>
          <t>PA</t>
        </is>
      </c>
      <c r="B42" s="15" t="inlineStr">
        <is>
          <t>Clarion</t>
        </is>
      </c>
      <c r="C42" s="16" t="n">
        <v>10</v>
      </c>
      <c r="D42" s="16" t="n">
        <v>5</v>
      </c>
      <c r="E42" s="16" t="n">
        <v>14</v>
      </c>
      <c r="F42" s="16" t="n">
        <v>9</v>
      </c>
      <c r="G42" s="16" t="n">
        <v>2</v>
      </c>
      <c r="H42" s="16" t="n">
        <v>0</v>
      </c>
      <c r="I42" s="16" t="n">
        <v>2</v>
      </c>
      <c r="J42" s="16" t="n">
        <v>0</v>
      </c>
      <c r="K42" s="16" t="n">
        <v>0</v>
      </c>
      <c r="L42" s="16">
        <f>C42</f>
        <v>10</v>
      </c>
      <c r="M42" s="16">
        <f>D42-IF(Choices!$C$5="No",G42,0)</f>
        <v>5</v>
      </c>
      <c r="N42" s="16">
        <f>E42-IF(Choices!$C$6="No",I42,0)-IF(Choices!$C$8="No",K42,0)</f>
        <v>14</v>
      </c>
      <c r="O42" s="16">
        <f>F42-IF(Choices!$C$5="No",H42,0)-IF(Choices!$C$7="No",J42,0)</f>
        <v>9</v>
      </c>
    </row>
    <row r="43">
      <c r="A43" s="15" t="inlineStr">
        <is>
          <t>PA</t>
        </is>
      </c>
      <c r="B43" s="15" t="inlineStr">
        <is>
          <t>Clearfield</t>
        </is>
      </c>
      <c r="C43" s="16" t="n">
        <v>10</v>
      </c>
      <c r="D43" s="16" t="n">
        <v>5</v>
      </c>
      <c r="E43" s="16" t="n">
        <v>13</v>
      </c>
      <c r="F43" s="16" t="n">
        <v>9</v>
      </c>
      <c r="G43" s="16" t="n">
        <v>2</v>
      </c>
      <c r="H43" s="16" t="n">
        <v>0</v>
      </c>
      <c r="I43" s="16" t="n">
        <v>2</v>
      </c>
      <c r="J43" s="16" t="n">
        <v>0</v>
      </c>
      <c r="K43" s="16" t="n">
        <v>0</v>
      </c>
      <c r="L43" s="16">
        <f>C43</f>
        <v>10</v>
      </c>
      <c r="M43" s="16">
        <f>D43-IF(Choices!$C$5="No",G43,0)</f>
        <v>5</v>
      </c>
      <c r="N43" s="16">
        <f>E43-IF(Choices!$C$6="No",I43,0)-IF(Choices!$C$8="No",K43,0)</f>
        <v>13</v>
      </c>
      <c r="O43" s="16">
        <f>F43-IF(Choices!$C$5="No",H43,0)-IF(Choices!$C$7="No",J43,0)</f>
        <v>9</v>
      </c>
    </row>
    <row r="44">
      <c r="A44" s="15" t="inlineStr">
        <is>
          <t>PA</t>
        </is>
      </c>
      <c r="B44" s="15" t="inlineStr">
        <is>
          <t>Clinton</t>
        </is>
      </c>
      <c r="C44" s="16" t="n">
        <v>10</v>
      </c>
      <c r="D44" s="16" t="n">
        <v>5</v>
      </c>
      <c r="E44" s="16" t="n">
        <v>12</v>
      </c>
      <c r="F44" s="16" t="n">
        <v>11</v>
      </c>
      <c r="G44" s="16" t="n">
        <v>2</v>
      </c>
      <c r="H44" s="16" t="n">
        <v>0</v>
      </c>
      <c r="I44" s="16" t="n">
        <v>2</v>
      </c>
      <c r="J44" s="16" t="n">
        <v>0</v>
      </c>
      <c r="K44" s="16" t="n">
        <v>0</v>
      </c>
      <c r="L44" s="16">
        <f>C44</f>
        <v>10</v>
      </c>
      <c r="M44" s="16">
        <f>D44-IF(Choices!$C$5="No",G44,0)</f>
        <v>5</v>
      </c>
      <c r="N44" s="16">
        <f>E44-IF(Choices!$C$6="No",I44,0)-IF(Choices!$C$8="No",K44,0)</f>
        <v>12</v>
      </c>
      <c r="O44" s="16">
        <f>F44-IF(Choices!$C$5="No",H44,0)-IF(Choices!$C$7="No",J44,0)</f>
        <v>11</v>
      </c>
    </row>
    <row r="45">
      <c r="A45" s="15" t="inlineStr">
        <is>
          <t>PA</t>
        </is>
      </c>
      <c r="B45" s="15" t="inlineStr">
        <is>
          <t>Columbia</t>
        </is>
      </c>
      <c r="C45" s="16" t="n">
        <v>0</v>
      </c>
      <c r="D45" s="16" t="n">
        <v>2</v>
      </c>
      <c r="E45" s="16" t="n">
        <v>8</v>
      </c>
      <c r="F45" s="16" t="n">
        <v>11</v>
      </c>
      <c r="G45" s="16" t="n">
        <v>2</v>
      </c>
      <c r="H45" s="16" t="n">
        <v>0</v>
      </c>
      <c r="I45" s="16" t="n">
        <v>0</v>
      </c>
      <c r="J45" s="16" t="n">
        <v>0</v>
      </c>
      <c r="K45" s="16" t="n">
        <v>0</v>
      </c>
      <c r="L45" s="16">
        <f>C45</f>
        <v>0</v>
      </c>
      <c r="M45" s="16">
        <f>D45-IF(Choices!$C$5="No",G45,0)</f>
        <v>2</v>
      </c>
      <c r="N45" s="16">
        <f>E45-IF(Choices!$C$6="No",I45,0)-IF(Choices!$C$8="No",K45,0)</f>
        <v>8</v>
      </c>
      <c r="O45" s="16">
        <f>F45-IF(Choices!$C$5="No",H45,0)-IF(Choices!$C$7="No",J45,0)</f>
        <v>11</v>
      </c>
    </row>
    <row r="46">
      <c r="A46" s="15" t="inlineStr">
        <is>
          <t>PA</t>
        </is>
      </c>
      <c r="B46" s="15" t="inlineStr">
        <is>
          <t>Crawford</t>
        </is>
      </c>
      <c r="C46" s="16" t="n">
        <v>10</v>
      </c>
      <c r="D46" s="16" t="n">
        <v>4</v>
      </c>
      <c r="E46" s="16" t="n">
        <v>13</v>
      </c>
      <c r="F46" s="16" t="n">
        <v>10</v>
      </c>
      <c r="G46" s="16" t="n">
        <v>2</v>
      </c>
      <c r="H46" s="16" t="n">
        <v>0</v>
      </c>
      <c r="I46" s="16" t="n">
        <v>2</v>
      </c>
      <c r="J46" s="16" t="n">
        <v>0</v>
      </c>
      <c r="K46" s="16" t="n">
        <v>0</v>
      </c>
      <c r="L46" s="16">
        <f>C46</f>
        <v>10</v>
      </c>
      <c r="M46" s="16">
        <f>D46-IF(Choices!$C$5="No",G46,0)</f>
        <v>4</v>
      </c>
      <c r="N46" s="16">
        <f>E46-IF(Choices!$C$6="No",I46,0)-IF(Choices!$C$8="No",K46,0)</f>
        <v>13</v>
      </c>
      <c r="O46" s="16">
        <f>F46-IF(Choices!$C$5="No",H46,0)-IF(Choices!$C$7="No",J46,0)</f>
        <v>10</v>
      </c>
    </row>
    <row r="47">
      <c r="A47" s="15" t="inlineStr">
        <is>
          <t>PA</t>
        </is>
      </c>
      <c r="B47" s="15" t="inlineStr">
        <is>
          <t>Cumberland</t>
        </is>
      </c>
      <c r="C47" s="16" t="n">
        <v>0</v>
      </c>
      <c r="D47" s="16" t="n">
        <v>5</v>
      </c>
      <c r="E47" s="16" t="n">
        <v>12</v>
      </c>
      <c r="F47" s="16" t="n">
        <v>13</v>
      </c>
      <c r="G47" s="16" t="n">
        <v>2</v>
      </c>
      <c r="H47" s="16" t="n">
        <v>0</v>
      </c>
      <c r="I47" s="16" t="n">
        <v>2</v>
      </c>
      <c r="J47" s="16" t="n">
        <v>0</v>
      </c>
      <c r="K47" s="16" t="n">
        <v>0</v>
      </c>
      <c r="L47" s="16">
        <f>C47</f>
        <v>0</v>
      </c>
      <c r="M47" s="16">
        <f>D47-IF(Choices!$C$5="No",G47,0)</f>
        <v>5</v>
      </c>
      <c r="N47" s="16">
        <f>E47-IF(Choices!$C$6="No",I47,0)-IF(Choices!$C$8="No",K47,0)</f>
        <v>12</v>
      </c>
      <c r="O47" s="16">
        <f>F47-IF(Choices!$C$5="No",H47,0)-IF(Choices!$C$7="No",J47,0)</f>
        <v>13</v>
      </c>
    </row>
    <row r="48">
      <c r="A48" s="15" t="inlineStr">
        <is>
          <t>PA</t>
        </is>
      </c>
      <c r="B48" s="15" t="inlineStr">
        <is>
          <t>Dauphin</t>
        </is>
      </c>
      <c r="C48" s="16" t="n">
        <v>0</v>
      </c>
      <c r="D48" s="16" t="n">
        <v>5</v>
      </c>
      <c r="E48" s="16" t="n">
        <v>12</v>
      </c>
      <c r="F48" s="16" t="n">
        <v>13</v>
      </c>
      <c r="G48" s="16" t="n">
        <v>2</v>
      </c>
      <c r="H48" s="16" t="n">
        <v>0</v>
      </c>
      <c r="I48" s="16" t="n">
        <v>2</v>
      </c>
      <c r="J48" s="16" t="n">
        <v>0</v>
      </c>
      <c r="K48" s="16" t="n">
        <v>0</v>
      </c>
      <c r="L48" s="16">
        <f>C48</f>
        <v>0</v>
      </c>
      <c r="M48" s="16">
        <f>D48-IF(Choices!$C$5="No",G48,0)</f>
        <v>5</v>
      </c>
      <c r="N48" s="16">
        <f>E48-IF(Choices!$C$6="No",I48,0)-IF(Choices!$C$8="No",K48,0)</f>
        <v>12</v>
      </c>
      <c r="O48" s="16">
        <f>F48-IF(Choices!$C$5="No",H48,0)-IF(Choices!$C$7="No",J48,0)</f>
        <v>13</v>
      </c>
    </row>
    <row r="49">
      <c r="A49" s="15" t="inlineStr">
        <is>
          <t>PA</t>
        </is>
      </c>
      <c r="B49" s="15" t="inlineStr">
        <is>
          <t>Delaware</t>
        </is>
      </c>
      <c r="C49" s="16" t="n">
        <v>9</v>
      </c>
      <c r="D49" s="16" t="n">
        <v>5</v>
      </c>
      <c r="E49" s="16" t="n">
        <v>2</v>
      </c>
      <c r="F49" s="16" t="n">
        <v>11</v>
      </c>
      <c r="G49" s="16" t="n">
        <v>2</v>
      </c>
      <c r="H49" s="16" t="n">
        <v>0</v>
      </c>
      <c r="I49" s="16" t="n">
        <v>2</v>
      </c>
      <c r="J49" s="16" t="n">
        <v>0</v>
      </c>
      <c r="K49" s="16" t="n">
        <v>0</v>
      </c>
      <c r="L49" s="16">
        <f>C49</f>
        <v>9</v>
      </c>
      <c r="M49" s="16">
        <f>D49-IF(Choices!$C$5="No",G49,0)</f>
        <v>5</v>
      </c>
      <c r="N49" s="16">
        <f>E49-IF(Choices!$C$6="No",I49,0)-IF(Choices!$C$8="No",K49,0)</f>
        <v>2</v>
      </c>
      <c r="O49" s="16">
        <f>F49-IF(Choices!$C$5="No",H49,0)-IF(Choices!$C$7="No",J49,0)</f>
        <v>11</v>
      </c>
    </row>
    <row r="50">
      <c r="A50" s="15" t="inlineStr">
        <is>
          <t>PA</t>
        </is>
      </c>
      <c r="B50" s="15" t="inlineStr">
        <is>
          <t>Elk</t>
        </is>
      </c>
      <c r="C50" s="16" t="n">
        <v>10</v>
      </c>
      <c r="D50" s="16" t="n">
        <v>5</v>
      </c>
      <c r="E50" s="16" t="n">
        <v>13</v>
      </c>
      <c r="F50" s="16" t="n">
        <v>8</v>
      </c>
      <c r="G50" s="16" t="n">
        <v>2</v>
      </c>
      <c r="H50" s="16" t="n">
        <v>0</v>
      </c>
      <c r="I50" s="16" t="n">
        <v>2</v>
      </c>
      <c r="J50" s="16" t="n">
        <v>0</v>
      </c>
      <c r="K50" s="16" t="n">
        <v>0</v>
      </c>
      <c r="L50" s="16">
        <f>C50</f>
        <v>10</v>
      </c>
      <c r="M50" s="16">
        <f>D50-IF(Choices!$C$5="No",G50,0)</f>
        <v>5</v>
      </c>
      <c r="N50" s="16">
        <f>E50-IF(Choices!$C$6="No",I50,0)-IF(Choices!$C$8="No",K50,0)</f>
        <v>13</v>
      </c>
      <c r="O50" s="16">
        <f>F50-IF(Choices!$C$5="No",H50,0)-IF(Choices!$C$7="No",J50,0)</f>
        <v>8</v>
      </c>
    </row>
    <row r="51">
      <c r="A51" s="15" t="inlineStr">
        <is>
          <t>PA</t>
        </is>
      </c>
      <c r="B51" s="15" t="inlineStr">
        <is>
          <t>Erie</t>
        </is>
      </c>
      <c r="C51" s="16" t="n">
        <v>10</v>
      </c>
      <c r="D51" s="16" t="n">
        <v>4</v>
      </c>
      <c r="E51" s="16" t="n">
        <v>16</v>
      </c>
      <c r="F51" s="16" t="n">
        <v>11</v>
      </c>
      <c r="G51" s="16" t="n">
        <v>2</v>
      </c>
      <c r="H51" s="16" t="n">
        <v>0</v>
      </c>
      <c r="I51" s="16" t="n">
        <v>2</v>
      </c>
      <c r="J51" s="16" t="n">
        <v>0</v>
      </c>
      <c r="K51" s="16" t="n">
        <v>0</v>
      </c>
      <c r="L51" s="16">
        <f>C51</f>
        <v>10</v>
      </c>
      <c r="M51" s="16">
        <f>D51-IF(Choices!$C$5="No",G51,0)</f>
        <v>4</v>
      </c>
      <c r="N51" s="16">
        <f>E51-IF(Choices!$C$6="No",I51,0)-IF(Choices!$C$8="No",K51,0)</f>
        <v>16</v>
      </c>
      <c r="O51" s="16">
        <f>F51-IF(Choices!$C$5="No",H51,0)-IF(Choices!$C$7="No",J51,0)</f>
        <v>11</v>
      </c>
    </row>
    <row r="52">
      <c r="A52" s="15" t="inlineStr">
        <is>
          <t>PA</t>
        </is>
      </c>
      <c r="B52" s="15" t="inlineStr">
        <is>
          <t>Fayette</t>
        </is>
      </c>
      <c r="C52" s="16" t="n">
        <v>0</v>
      </c>
      <c r="D52" s="16" t="n">
        <v>5</v>
      </c>
      <c r="E52" s="16" t="n">
        <v>15</v>
      </c>
      <c r="F52" s="16" t="n">
        <v>11</v>
      </c>
      <c r="G52" s="16" t="n">
        <v>2</v>
      </c>
      <c r="H52" s="16" t="n">
        <v>0</v>
      </c>
      <c r="I52" s="16" t="n">
        <v>2</v>
      </c>
      <c r="J52" s="16" t="n">
        <v>0</v>
      </c>
      <c r="K52" s="16" t="n">
        <v>0</v>
      </c>
      <c r="L52" s="16">
        <f>C52</f>
        <v>0</v>
      </c>
      <c r="M52" s="16">
        <f>D52-IF(Choices!$C$5="No",G52,0)</f>
        <v>5</v>
      </c>
      <c r="N52" s="16">
        <f>E52-IF(Choices!$C$6="No",I52,0)-IF(Choices!$C$8="No",K52,0)</f>
        <v>15</v>
      </c>
      <c r="O52" s="16">
        <f>F52-IF(Choices!$C$5="No",H52,0)-IF(Choices!$C$7="No",J52,0)</f>
        <v>11</v>
      </c>
    </row>
    <row r="53">
      <c r="A53" s="15" t="inlineStr">
        <is>
          <t>PA</t>
        </is>
      </c>
      <c r="B53" s="15" t="inlineStr">
        <is>
          <t>Forest</t>
        </is>
      </c>
      <c r="C53" s="16" t="n">
        <v>10</v>
      </c>
      <c r="D53" s="16" t="n">
        <v>5</v>
      </c>
      <c r="E53" s="16" t="n">
        <v>13</v>
      </c>
      <c r="F53" s="16" t="n">
        <v>10</v>
      </c>
      <c r="G53" s="16" t="n">
        <v>2</v>
      </c>
      <c r="H53" s="16" t="n">
        <v>0</v>
      </c>
      <c r="I53" s="16" t="n">
        <v>2</v>
      </c>
      <c r="J53" s="16" t="n">
        <v>0</v>
      </c>
      <c r="K53" s="16" t="n">
        <v>0</v>
      </c>
      <c r="L53" s="16">
        <f>C53</f>
        <v>10</v>
      </c>
      <c r="M53" s="16">
        <f>D53-IF(Choices!$C$5="No",G53,0)</f>
        <v>5</v>
      </c>
      <c r="N53" s="16">
        <f>E53-IF(Choices!$C$6="No",I53,0)-IF(Choices!$C$8="No",K53,0)</f>
        <v>13</v>
      </c>
      <c r="O53" s="16">
        <f>F53-IF(Choices!$C$5="No",H53,0)-IF(Choices!$C$7="No",J53,0)</f>
        <v>10</v>
      </c>
    </row>
    <row r="54">
      <c r="A54" s="15" t="inlineStr">
        <is>
          <t>PA</t>
        </is>
      </c>
      <c r="B54" s="15" t="inlineStr">
        <is>
          <t>Franklin</t>
        </is>
      </c>
      <c r="C54" s="16" t="n">
        <v>10</v>
      </c>
      <c r="D54" s="16" t="n">
        <v>4</v>
      </c>
      <c r="E54" s="16" t="n">
        <v>9</v>
      </c>
      <c r="F54" s="16" t="n">
        <v>11</v>
      </c>
      <c r="G54" s="16" t="n">
        <v>2</v>
      </c>
      <c r="H54" s="16" t="n">
        <v>0</v>
      </c>
      <c r="I54" s="16" t="n">
        <v>2</v>
      </c>
      <c r="J54" s="16" t="n">
        <v>0</v>
      </c>
      <c r="K54" s="16" t="n">
        <v>0</v>
      </c>
      <c r="L54" s="16">
        <f>C54</f>
        <v>10</v>
      </c>
      <c r="M54" s="16">
        <f>D54-IF(Choices!$C$5="No",G54,0)</f>
        <v>4</v>
      </c>
      <c r="N54" s="16">
        <f>E54-IF(Choices!$C$6="No",I54,0)-IF(Choices!$C$8="No",K54,0)</f>
        <v>9</v>
      </c>
      <c r="O54" s="16">
        <f>F54-IF(Choices!$C$5="No",H54,0)-IF(Choices!$C$7="No",J54,0)</f>
        <v>11</v>
      </c>
    </row>
    <row r="55">
      <c r="A55" s="15" t="inlineStr">
        <is>
          <t>PA</t>
        </is>
      </c>
      <c r="B55" s="15" t="inlineStr">
        <is>
          <t>Fulton</t>
        </is>
      </c>
      <c r="C55" s="16" t="n">
        <v>10</v>
      </c>
      <c r="D55" s="16" t="n">
        <v>5</v>
      </c>
      <c r="E55" s="16" t="n">
        <v>9</v>
      </c>
      <c r="F55" s="16" t="n">
        <v>9</v>
      </c>
      <c r="G55" s="16" t="n">
        <v>2</v>
      </c>
      <c r="H55" s="16" t="n">
        <v>0</v>
      </c>
      <c r="I55" s="16" t="n">
        <v>2</v>
      </c>
      <c r="J55" s="16" t="n">
        <v>0</v>
      </c>
      <c r="K55" s="16" t="n">
        <v>0</v>
      </c>
      <c r="L55" s="16">
        <f>C55</f>
        <v>10</v>
      </c>
      <c r="M55" s="16">
        <f>D55-IF(Choices!$C$5="No",G55,0)</f>
        <v>5</v>
      </c>
      <c r="N55" s="16">
        <f>E55-IF(Choices!$C$6="No",I55,0)-IF(Choices!$C$8="No",K55,0)</f>
        <v>9</v>
      </c>
      <c r="O55" s="16">
        <f>F55-IF(Choices!$C$5="No",H55,0)-IF(Choices!$C$7="No",J55,0)</f>
        <v>9</v>
      </c>
    </row>
    <row r="56">
      <c r="A56" s="15" t="inlineStr">
        <is>
          <t>PA</t>
        </is>
      </c>
      <c r="B56" s="15" t="inlineStr">
        <is>
          <t>Greene</t>
        </is>
      </c>
      <c r="C56" s="16" t="n">
        <v>10</v>
      </c>
      <c r="D56" s="16" t="n">
        <v>5</v>
      </c>
      <c r="E56" s="16" t="n">
        <v>14</v>
      </c>
      <c r="F56" s="16" t="n">
        <v>9</v>
      </c>
      <c r="G56" s="16" t="n">
        <v>2</v>
      </c>
      <c r="H56" s="16" t="n">
        <v>0</v>
      </c>
      <c r="I56" s="16" t="n">
        <v>2</v>
      </c>
      <c r="J56" s="16" t="n">
        <v>0</v>
      </c>
      <c r="K56" s="16" t="n">
        <v>0</v>
      </c>
      <c r="L56" s="16">
        <f>C56</f>
        <v>10</v>
      </c>
      <c r="M56" s="16">
        <f>D56-IF(Choices!$C$5="No",G56,0)</f>
        <v>5</v>
      </c>
      <c r="N56" s="16">
        <f>E56-IF(Choices!$C$6="No",I56,0)-IF(Choices!$C$8="No",K56,0)</f>
        <v>14</v>
      </c>
      <c r="O56" s="16">
        <f>F56-IF(Choices!$C$5="No",H56,0)-IF(Choices!$C$7="No",J56,0)</f>
        <v>9</v>
      </c>
    </row>
    <row r="57">
      <c r="A57" s="15" t="inlineStr">
        <is>
          <t>PA</t>
        </is>
      </c>
      <c r="B57" s="15" t="inlineStr">
        <is>
          <t>Huntingdon</t>
        </is>
      </c>
      <c r="C57" s="16" t="n">
        <v>10</v>
      </c>
      <c r="D57" s="16" t="n">
        <v>5</v>
      </c>
      <c r="E57" s="16" t="n">
        <v>13</v>
      </c>
      <c r="F57" s="16" t="n">
        <v>10</v>
      </c>
      <c r="G57" s="16" t="n">
        <v>2</v>
      </c>
      <c r="H57" s="16" t="n">
        <v>0</v>
      </c>
      <c r="I57" s="16" t="n">
        <v>2</v>
      </c>
      <c r="J57" s="16" t="n">
        <v>0</v>
      </c>
      <c r="K57" s="16" t="n">
        <v>0</v>
      </c>
      <c r="L57" s="16">
        <f>C57</f>
        <v>10</v>
      </c>
      <c r="M57" s="16">
        <f>D57-IF(Choices!$C$5="No",G57,0)</f>
        <v>5</v>
      </c>
      <c r="N57" s="16">
        <f>E57-IF(Choices!$C$6="No",I57,0)-IF(Choices!$C$8="No",K57,0)</f>
        <v>13</v>
      </c>
      <c r="O57" s="16">
        <f>F57-IF(Choices!$C$5="No",H57,0)-IF(Choices!$C$7="No",J57,0)</f>
        <v>10</v>
      </c>
    </row>
    <row r="58">
      <c r="A58" s="15" t="inlineStr">
        <is>
          <t>PA</t>
        </is>
      </c>
      <c r="B58" s="15" t="inlineStr">
        <is>
          <t>Indiana</t>
        </is>
      </c>
      <c r="C58" s="16" t="n">
        <v>10</v>
      </c>
      <c r="D58" s="16" t="n">
        <v>5</v>
      </c>
      <c r="E58" s="16" t="n">
        <v>15</v>
      </c>
      <c r="F58" s="16" t="n">
        <v>9</v>
      </c>
      <c r="G58" s="16" t="n">
        <v>2</v>
      </c>
      <c r="H58" s="16" t="n">
        <v>0</v>
      </c>
      <c r="I58" s="16" t="n">
        <v>2</v>
      </c>
      <c r="J58" s="16" t="n">
        <v>0</v>
      </c>
      <c r="K58" s="16" t="n">
        <v>0</v>
      </c>
      <c r="L58" s="16">
        <f>C58</f>
        <v>10</v>
      </c>
      <c r="M58" s="16">
        <f>D58-IF(Choices!$C$5="No",G58,0)</f>
        <v>5</v>
      </c>
      <c r="N58" s="16">
        <f>E58-IF(Choices!$C$6="No",I58,0)-IF(Choices!$C$8="No",K58,0)</f>
        <v>15</v>
      </c>
      <c r="O58" s="16">
        <f>F58-IF(Choices!$C$5="No",H58,0)-IF(Choices!$C$7="No",J58,0)</f>
        <v>9</v>
      </c>
    </row>
    <row r="59">
      <c r="A59" s="15" t="inlineStr">
        <is>
          <t>PA</t>
        </is>
      </c>
      <c r="B59" s="15" t="inlineStr">
        <is>
          <t>Jefferson</t>
        </is>
      </c>
      <c r="C59" s="16" t="n">
        <v>10</v>
      </c>
      <c r="D59" s="16" t="n">
        <v>5</v>
      </c>
      <c r="E59" s="16" t="n">
        <v>14</v>
      </c>
      <c r="F59" s="16" t="n">
        <v>8</v>
      </c>
      <c r="G59" s="16" t="n">
        <v>2</v>
      </c>
      <c r="H59" s="16" t="n">
        <v>0</v>
      </c>
      <c r="I59" s="16" t="n">
        <v>2</v>
      </c>
      <c r="J59" s="16" t="n">
        <v>0</v>
      </c>
      <c r="K59" s="16" t="n">
        <v>0</v>
      </c>
      <c r="L59" s="16">
        <f>C59</f>
        <v>10</v>
      </c>
      <c r="M59" s="16">
        <f>D59-IF(Choices!$C$5="No",G59,0)</f>
        <v>5</v>
      </c>
      <c r="N59" s="16">
        <f>E59-IF(Choices!$C$6="No",I59,0)-IF(Choices!$C$8="No",K59,0)</f>
        <v>14</v>
      </c>
      <c r="O59" s="16">
        <f>F59-IF(Choices!$C$5="No",H59,0)-IF(Choices!$C$7="No",J59,0)</f>
        <v>8</v>
      </c>
    </row>
    <row r="60">
      <c r="A60" s="15" t="inlineStr">
        <is>
          <t>PA</t>
        </is>
      </c>
      <c r="B60" s="15" t="inlineStr">
        <is>
          <t>Juniata</t>
        </is>
      </c>
      <c r="C60" s="16" t="n">
        <v>10</v>
      </c>
      <c r="D60" s="16" t="n">
        <v>5</v>
      </c>
      <c r="E60" s="16" t="n">
        <v>12</v>
      </c>
      <c r="F60" s="16" t="n">
        <v>12</v>
      </c>
      <c r="G60" s="16" t="n">
        <v>2</v>
      </c>
      <c r="H60" s="16" t="n">
        <v>0</v>
      </c>
      <c r="I60" s="16" t="n">
        <v>2</v>
      </c>
      <c r="J60" s="16" t="n">
        <v>0</v>
      </c>
      <c r="K60" s="16" t="n">
        <v>0</v>
      </c>
      <c r="L60" s="16">
        <f>C60</f>
        <v>10</v>
      </c>
      <c r="M60" s="16">
        <f>D60-IF(Choices!$C$5="No",G60,0)</f>
        <v>5</v>
      </c>
      <c r="N60" s="16">
        <f>E60-IF(Choices!$C$6="No",I60,0)-IF(Choices!$C$8="No",K60,0)</f>
        <v>12</v>
      </c>
      <c r="O60" s="16">
        <f>F60-IF(Choices!$C$5="No",H60,0)-IF(Choices!$C$7="No",J60,0)</f>
        <v>12</v>
      </c>
    </row>
    <row r="61">
      <c r="A61" s="15" t="inlineStr">
        <is>
          <t>PA</t>
        </is>
      </c>
      <c r="B61" s="15" t="inlineStr">
        <is>
          <t>Lackawanna</t>
        </is>
      </c>
      <c r="C61" s="16" t="n">
        <v>10</v>
      </c>
      <c r="D61" s="16" t="n">
        <v>5</v>
      </c>
      <c r="E61" s="16" t="n">
        <v>10</v>
      </c>
      <c r="F61" s="16" t="n">
        <v>11</v>
      </c>
      <c r="G61" s="16" t="n">
        <v>2</v>
      </c>
      <c r="H61" s="16" t="n">
        <v>0</v>
      </c>
      <c r="I61" s="16" t="n">
        <v>0</v>
      </c>
      <c r="J61" s="16" t="n">
        <v>0</v>
      </c>
      <c r="K61" s="16" t="n">
        <v>0</v>
      </c>
      <c r="L61" s="16">
        <f>C61</f>
        <v>10</v>
      </c>
      <c r="M61" s="16">
        <f>D61-IF(Choices!$C$5="No",G61,0)</f>
        <v>5</v>
      </c>
      <c r="N61" s="16">
        <f>E61-IF(Choices!$C$6="No",I61,0)-IF(Choices!$C$8="No",K61,0)</f>
        <v>10</v>
      </c>
      <c r="O61" s="16">
        <f>F61-IF(Choices!$C$5="No",H61,0)-IF(Choices!$C$7="No",J61,0)</f>
        <v>11</v>
      </c>
    </row>
    <row r="62">
      <c r="A62" s="15" t="inlineStr">
        <is>
          <t>PA</t>
        </is>
      </c>
      <c r="B62" s="15" t="inlineStr">
        <is>
          <t>Lancaster</t>
        </is>
      </c>
      <c r="C62" s="16" t="n">
        <v>10</v>
      </c>
      <c r="D62" s="16" t="n">
        <v>5</v>
      </c>
      <c r="E62" s="16" t="n">
        <v>12</v>
      </c>
      <c r="F62" s="16" t="n">
        <v>12</v>
      </c>
      <c r="G62" s="16" t="n">
        <v>2</v>
      </c>
      <c r="H62" s="16" t="n">
        <v>0</v>
      </c>
      <c r="I62" s="16" t="n">
        <v>2</v>
      </c>
      <c r="J62" s="16" t="n">
        <v>0</v>
      </c>
      <c r="K62" s="16" t="n">
        <v>0</v>
      </c>
      <c r="L62" s="16">
        <f>C62</f>
        <v>10</v>
      </c>
      <c r="M62" s="16">
        <f>D62-IF(Choices!$C$5="No",G62,0)</f>
        <v>5</v>
      </c>
      <c r="N62" s="16">
        <f>E62-IF(Choices!$C$6="No",I62,0)-IF(Choices!$C$8="No",K62,0)</f>
        <v>12</v>
      </c>
      <c r="O62" s="16">
        <f>F62-IF(Choices!$C$5="No",H62,0)-IF(Choices!$C$7="No",J62,0)</f>
        <v>12</v>
      </c>
    </row>
    <row r="63">
      <c r="A63" s="15" t="inlineStr">
        <is>
          <t>PA</t>
        </is>
      </c>
      <c r="B63" s="15" t="inlineStr">
        <is>
          <t>Lawrence</t>
        </is>
      </c>
      <c r="C63" s="16" t="n">
        <v>10</v>
      </c>
      <c r="D63" s="16" t="n">
        <v>5</v>
      </c>
      <c r="E63" s="16" t="n">
        <v>15</v>
      </c>
      <c r="F63" s="16" t="n">
        <v>9</v>
      </c>
      <c r="G63" s="16" t="n">
        <v>2</v>
      </c>
      <c r="H63" s="16" t="n">
        <v>0</v>
      </c>
      <c r="I63" s="16" t="n">
        <v>2</v>
      </c>
      <c r="J63" s="16" t="n">
        <v>0</v>
      </c>
      <c r="K63" s="16" t="n">
        <v>0</v>
      </c>
      <c r="L63" s="16">
        <f>C63</f>
        <v>10</v>
      </c>
      <c r="M63" s="16">
        <f>D63-IF(Choices!$C$5="No",G63,0)</f>
        <v>5</v>
      </c>
      <c r="N63" s="16">
        <f>E63-IF(Choices!$C$6="No",I63,0)-IF(Choices!$C$8="No",K63,0)</f>
        <v>15</v>
      </c>
      <c r="O63" s="16">
        <f>F63-IF(Choices!$C$5="No",H63,0)-IF(Choices!$C$7="No",J63,0)</f>
        <v>9</v>
      </c>
    </row>
    <row r="64">
      <c r="A64" s="15" t="inlineStr">
        <is>
          <t>PA</t>
        </is>
      </c>
      <c r="B64" s="15" t="inlineStr">
        <is>
          <t>Lebanon</t>
        </is>
      </c>
      <c r="C64" s="16" t="n">
        <v>10</v>
      </c>
      <c r="D64" s="16" t="n">
        <v>5</v>
      </c>
      <c r="E64" s="16" t="n">
        <v>12</v>
      </c>
      <c r="F64" s="16" t="n">
        <v>12</v>
      </c>
      <c r="G64" s="16" t="n">
        <v>2</v>
      </c>
      <c r="H64" s="16" t="n">
        <v>0</v>
      </c>
      <c r="I64" s="16" t="n">
        <v>2</v>
      </c>
      <c r="J64" s="16" t="n">
        <v>0</v>
      </c>
      <c r="K64" s="16" t="n">
        <v>0</v>
      </c>
      <c r="L64" s="16">
        <f>C64</f>
        <v>10</v>
      </c>
      <c r="M64" s="16">
        <f>D64-IF(Choices!$C$5="No",G64,0)</f>
        <v>5</v>
      </c>
      <c r="N64" s="16">
        <f>E64-IF(Choices!$C$6="No",I64,0)-IF(Choices!$C$8="No",K64,0)</f>
        <v>12</v>
      </c>
      <c r="O64" s="16">
        <f>F64-IF(Choices!$C$5="No",H64,0)-IF(Choices!$C$7="No",J64,0)</f>
        <v>12</v>
      </c>
    </row>
    <row r="65">
      <c r="A65" s="15" t="inlineStr">
        <is>
          <t>PA</t>
        </is>
      </c>
      <c r="B65" s="15" t="inlineStr">
        <is>
          <t>Lehigh</t>
        </is>
      </c>
      <c r="C65" s="16" t="n">
        <v>10</v>
      </c>
      <c r="D65" s="16" t="n">
        <v>5</v>
      </c>
      <c r="E65" s="16" t="n">
        <v>12</v>
      </c>
      <c r="F65" s="16" t="n">
        <v>11</v>
      </c>
      <c r="G65" s="16" t="n">
        <v>2</v>
      </c>
      <c r="H65" s="16" t="n">
        <v>0</v>
      </c>
      <c r="I65" s="16" t="n">
        <v>2</v>
      </c>
      <c r="J65" s="16" t="n">
        <v>0</v>
      </c>
      <c r="K65" s="16" t="n">
        <v>0</v>
      </c>
      <c r="L65" s="16">
        <f>C65</f>
        <v>10</v>
      </c>
      <c r="M65" s="16">
        <f>D65-IF(Choices!$C$5="No",G65,0)</f>
        <v>5</v>
      </c>
      <c r="N65" s="16">
        <f>E65-IF(Choices!$C$6="No",I65,0)-IF(Choices!$C$8="No",K65,0)</f>
        <v>12</v>
      </c>
      <c r="O65" s="16">
        <f>F65-IF(Choices!$C$5="No",H65,0)-IF(Choices!$C$7="No",J65,0)</f>
        <v>11</v>
      </c>
    </row>
    <row r="66">
      <c r="A66" s="15" t="inlineStr">
        <is>
          <t>PA</t>
        </is>
      </c>
      <c r="B66" s="15" t="inlineStr">
        <is>
          <t>Luzerne</t>
        </is>
      </c>
      <c r="C66" s="16" t="n">
        <v>10</v>
      </c>
      <c r="D66" s="16" t="n">
        <v>5</v>
      </c>
      <c r="E66" s="16" t="n">
        <v>10</v>
      </c>
      <c r="F66" s="16" t="n">
        <v>11</v>
      </c>
      <c r="G66" s="16" t="n">
        <v>2</v>
      </c>
      <c r="H66" s="16" t="n">
        <v>0</v>
      </c>
      <c r="I66" s="16" t="n">
        <v>0</v>
      </c>
      <c r="J66" s="16" t="n">
        <v>0</v>
      </c>
      <c r="K66" s="16" t="n">
        <v>0</v>
      </c>
      <c r="L66" s="16">
        <f>C66</f>
        <v>10</v>
      </c>
      <c r="M66" s="16">
        <f>D66-IF(Choices!$C$5="No",G66,0)</f>
        <v>5</v>
      </c>
      <c r="N66" s="16">
        <f>E66-IF(Choices!$C$6="No",I66,0)-IF(Choices!$C$8="No",K66,0)</f>
        <v>10</v>
      </c>
      <c r="O66" s="16">
        <f>F66-IF(Choices!$C$5="No",H66,0)-IF(Choices!$C$7="No",J66,0)</f>
        <v>11</v>
      </c>
    </row>
    <row r="67">
      <c r="A67" s="15" t="inlineStr">
        <is>
          <t>PA</t>
        </is>
      </c>
      <c r="B67" s="15" t="inlineStr">
        <is>
          <t>Lycoming</t>
        </is>
      </c>
      <c r="C67" s="16" t="n">
        <v>0</v>
      </c>
      <c r="D67" s="16" t="n">
        <v>5</v>
      </c>
      <c r="E67" s="16" t="n">
        <v>12</v>
      </c>
      <c r="F67" s="16" t="n">
        <v>12</v>
      </c>
      <c r="G67" s="16" t="n">
        <v>2</v>
      </c>
      <c r="H67" s="16" t="n">
        <v>0</v>
      </c>
      <c r="I67" s="16" t="n">
        <v>2</v>
      </c>
      <c r="J67" s="16" t="n">
        <v>0</v>
      </c>
      <c r="K67" s="16" t="n">
        <v>0</v>
      </c>
      <c r="L67" s="16">
        <f>C67</f>
        <v>0</v>
      </c>
      <c r="M67" s="16">
        <f>D67-IF(Choices!$C$5="No",G67,0)</f>
        <v>5</v>
      </c>
      <c r="N67" s="16">
        <f>E67-IF(Choices!$C$6="No",I67,0)-IF(Choices!$C$8="No",K67,0)</f>
        <v>12</v>
      </c>
      <c r="O67" s="16">
        <f>F67-IF(Choices!$C$5="No",H67,0)-IF(Choices!$C$7="No",J67,0)</f>
        <v>12</v>
      </c>
    </row>
    <row r="68">
      <c r="A68" s="15" t="inlineStr">
        <is>
          <t>PA</t>
        </is>
      </c>
      <c r="B68" s="15" t="inlineStr">
        <is>
          <t>McKean</t>
        </is>
      </c>
      <c r="C68" s="16" t="n">
        <v>0</v>
      </c>
      <c r="D68" s="16" t="n">
        <v>5</v>
      </c>
      <c r="E68" s="16" t="n">
        <v>13</v>
      </c>
      <c r="F68" s="16" t="n">
        <v>10</v>
      </c>
      <c r="G68" s="16" t="n">
        <v>2</v>
      </c>
      <c r="H68" s="16" t="n">
        <v>0</v>
      </c>
      <c r="I68" s="16" t="n">
        <v>2</v>
      </c>
      <c r="J68" s="16" t="n">
        <v>0</v>
      </c>
      <c r="K68" s="16" t="n">
        <v>0</v>
      </c>
      <c r="L68" s="16">
        <f>C68</f>
        <v>0</v>
      </c>
      <c r="M68" s="16">
        <f>D68-IF(Choices!$C$5="No",G68,0)</f>
        <v>5</v>
      </c>
      <c r="N68" s="16">
        <f>E68-IF(Choices!$C$6="No",I68,0)-IF(Choices!$C$8="No",K68,0)</f>
        <v>13</v>
      </c>
      <c r="O68" s="16">
        <f>F68-IF(Choices!$C$5="No",H68,0)-IF(Choices!$C$7="No",J68,0)</f>
        <v>10</v>
      </c>
    </row>
    <row r="69">
      <c r="A69" s="15" t="inlineStr">
        <is>
          <t>PA</t>
        </is>
      </c>
      <c r="B69" s="15" t="inlineStr">
        <is>
          <t>Mercer</t>
        </is>
      </c>
      <c r="C69" s="16" t="n">
        <v>10</v>
      </c>
      <c r="D69" s="16" t="n">
        <v>5</v>
      </c>
      <c r="E69" s="16" t="n">
        <v>15</v>
      </c>
      <c r="F69" s="16" t="n">
        <v>10</v>
      </c>
      <c r="G69" s="16" t="n">
        <v>2</v>
      </c>
      <c r="H69" s="16" t="n">
        <v>0</v>
      </c>
      <c r="I69" s="16" t="n">
        <v>2</v>
      </c>
      <c r="J69" s="16" t="n">
        <v>0</v>
      </c>
      <c r="K69" s="16" t="n">
        <v>0</v>
      </c>
      <c r="L69" s="16">
        <f>C69</f>
        <v>10</v>
      </c>
      <c r="M69" s="16">
        <f>D69-IF(Choices!$C$5="No",G69,0)</f>
        <v>5</v>
      </c>
      <c r="N69" s="16">
        <f>E69-IF(Choices!$C$6="No",I69,0)-IF(Choices!$C$8="No",K69,0)</f>
        <v>15</v>
      </c>
      <c r="O69" s="16">
        <f>F69-IF(Choices!$C$5="No",H69,0)-IF(Choices!$C$7="No",J69,0)</f>
        <v>10</v>
      </c>
    </row>
    <row r="70">
      <c r="A70" s="15" t="inlineStr">
        <is>
          <t>PA</t>
        </is>
      </c>
      <c r="B70" s="15" t="inlineStr">
        <is>
          <t>Mifflin</t>
        </is>
      </c>
      <c r="C70" s="16" t="n">
        <v>10</v>
      </c>
      <c r="D70" s="16" t="n">
        <v>5</v>
      </c>
      <c r="E70" s="16" t="n">
        <v>12</v>
      </c>
      <c r="F70" s="16" t="n">
        <v>10</v>
      </c>
      <c r="G70" s="16" t="n">
        <v>2</v>
      </c>
      <c r="H70" s="16" t="n">
        <v>0</v>
      </c>
      <c r="I70" s="16" t="n">
        <v>2</v>
      </c>
      <c r="J70" s="16" t="n">
        <v>0</v>
      </c>
      <c r="K70" s="16" t="n">
        <v>0</v>
      </c>
      <c r="L70" s="16">
        <f>C70</f>
        <v>10</v>
      </c>
      <c r="M70" s="16">
        <f>D70-IF(Choices!$C$5="No",G70,0)</f>
        <v>5</v>
      </c>
      <c r="N70" s="16">
        <f>E70-IF(Choices!$C$6="No",I70,0)-IF(Choices!$C$8="No",K70,0)</f>
        <v>12</v>
      </c>
      <c r="O70" s="16">
        <f>F70-IF(Choices!$C$5="No",H70,0)-IF(Choices!$C$7="No",J70,0)</f>
        <v>10</v>
      </c>
    </row>
    <row r="71">
      <c r="A71" s="15" t="inlineStr">
        <is>
          <t>PA</t>
        </is>
      </c>
      <c r="B71" s="15" t="inlineStr">
        <is>
          <t>Monroe</t>
        </is>
      </c>
      <c r="C71" s="16" t="n">
        <v>10</v>
      </c>
      <c r="D71" s="16" t="n">
        <v>5</v>
      </c>
      <c r="E71" s="16" t="n">
        <v>9</v>
      </c>
      <c r="F71" s="16" t="n">
        <v>11</v>
      </c>
      <c r="G71" s="16" t="n">
        <v>2</v>
      </c>
      <c r="H71" s="16" t="n">
        <v>0</v>
      </c>
      <c r="I71" s="16" t="n">
        <v>2</v>
      </c>
      <c r="J71" s="16" t="n">
        <v>0</v>
      </c>
      <c r="K71" s="16" t="n">
        <v>0</v>
      </c>
      <c r="L71" s="16">
        <f>C71</f>
        <v>10</v>
      </c>
      <c r="M71" s="16">
        <f>D71-IF(Choices!$C$5="No",G71,0)</f>
        <v>5</v>
      </c>
      <c r="N71" s="16">
        <f>E71-IF(Choices!$C$6="No",I71,0)-IF(Choices!$C$8="No",K71,0)</f>
        <v>9</v>
      </c>
      <c r="O71" s="16">
        <f>F71-IF(Choices!$C$5="No",H71,0)-IF(Choices!$C$7="No",J71,0)</f>
        <v>11</v>
      </c>
    </row>
    <row r="72">
      <c r="A72" s="15" t="inlineStr">
        <is>
          <t>PA</t>
        </is>
      </c>
      <c r="B72" s="15" t="inlineStr">
        <is>
          <t>Montgomery</t>
        </is>
      </c>
      <c r="C72" s="16" t="n">
        <v>9</v>
      </c>
      <c r="D72" s="16" t="n">
        <v>5</v>
      </c>
      <c r="E72" s="16" t="n">
        <v>4</v>
      </c>
      <c r="F72" s="16" t="n">
        <v>11</v>
      </c>
      <c r="G72" s="16" t="n">
        <v>2</v>
      </c>
      <c r="H72" s="16" t="n">
        <v>0</v>
      </c>
      <c r="I72" s="16" t="n">
        <v>2</v>
      </c>
      <c r="J72" s="16" t="n">
        <v>0</v>
      </c>
      <c r="K72" s="16" t="n">
        <v>0</v>
      </c>
      <c r="L72" s="16">
        <f>C72</f>
        <v>9</v>
      </c>
      <c r="M72" s="16">
        <f>D72-IF(Choices!$C$5="No",G72,0)</f>
        <v>5</v>
      </c>
      <c r="N72" s="16">
        <f>E72-IF(Choices!$C$6="No",I72,0)-IF(Choices!$C$8="No",K72,0)</f>
        <v>4</v>
      </c>
      <c r="O72" s="16">
        <f>F72-IF(Choices!$C$5="No",H72,0)-IF(Choices!$C$7="No",J72,0)</f>
        <v>11</v>
      </c>
    </row>
    <row r="73">
      <c r="A73" s="15" t="inlineStr">
        <is>
          <t>PA</t>
        </is>
      </c>
      <c r="B73" s="15" t="inlineStr">
        <is>
          <t>Montour</t>
        </is>
      </c>
      <c r="C73" s="16" t="n">
        <v>10</v>
      </c>
      <c r="D73" s="16" t="n">
        <v>5</v>
      </c>
      <c r="E73" s="16" t="n">
        <v>12</v>
      </c>
      <c r="F73" s="16" t="n">
        <v>11</v>
      </c>
      <c r="G73" s="16" t="n">
        <v>2</v>
      </c>
      <c r="H73" s="16" t="n">
        <v>0</v>
      </c>
      <c r="I73" s="16" t="n">
        <v>2</v>
      </c>
      <c r="J73" s="16" t="n">
        <v>0</v>
      </c>
      <c r="K73" s="16" t="n">
        <v>0</v>
      </c>
      <c r="L73" s="16">
        <f>C73</f>
        <v>10</v>
      </c>
      <c r="M73" s="16">
        <f>D73-IF(Choices!$C$5="No",G73,0)</f>
        <v>5</v>
      </c>
      <c r="N73" s="16">
        <f>E73-IF(Choices!$C$6="No",I73,0)-IF(Choices!$C$8="No",K73,0)</f>
        <v>12</v>
      </c>
      <c r="O73" s="16">
        <f>F73-IF(Choices!$C$5="No",H73,0)-IF(Choices!$C$7="No",J73,0)</f>
        <v>11</v>
      </c>
    </row>
    <row r="74">
      <c r="A74" s="15" t="inlineStr">
        <is>
          <t>PA</t>
        </is>
      </c>
      <c r="B74" s="15" t="inlineStr">
        <is>
          <t>Northampton</t>
        </is>
      </c>
      <c r="C74" s="16" t="n">
        <v>10</v>
      </c>
      <c r="D74" s="16" t="n">
        <v>5</v>
      </c>
      <c r="E74" s="16" t="n">
        <v>12</v>
      </c>
      <c r="F74" s="16" t="n">
        <v>11</v>
      </c>
      <c r="G74" s="16" t="n">
        <v>2</v>
      </c>
      <c r="H74" s="16" t="n">
        <v>0</v>
      </c>
      <c r="I74" s="16" t="n">
        <v>2</v>
      </c>
      <c r="J74" s="16" t="n">
        <v>0</v>
      </c>
      <c r="K74" s="16" t="n">
        <v>0</v>
      </c>
      <c r="L74" s="16">
        <f>C74</f>
        <v>10</v>
      </c>
      <c r="M74" s="16">
        <f>D74-IF(Choices!$C$5="No",G74,0)</f>
        <v>5</v>
      </c>
      <c r="N74" s="16">
        <f>E74-IF(Choices!$C$6="No",I74,0)-IF(Choices!$C$8="No",K74,0)</f>
        <v>12</v>
      </c>
      <c r="O74" s="16">
        <f>F74-IF(Choices!$C$5="No",H74,0)-IF(Choices!$C$7="No",J74,0)</f>
        <v>11</v>
      </c>
    </row>
    <row r="75">
      <c r="A75" s="15" t="inlineStr">
        <is>
          <t>PA</t>
        </is>
      </c>
      <c r="B75" s="15" t="inlineStr">
        <is>
          <t>Northumberland</t>
        </is>
      </c>
      <c r="C75" s="16" t="n">
        <v>0</v>
      </c>
      <c r="D75" s="16" t="n">
        <v>2</v>
      </c>
      <c r="E75" s="16" t="n">
        <v>8</v>
      </c>
      <c r="F75" s="16" t="n">
        <v>11</v>
      </c>
      <c r="G75" s="16" t="n">
        <v>2</v>
      </c>
      <c r="H75" s="16" t="n">
        <v>0</v>
      </c>
      <c r="I75" s="16" t="n">
        <v>0</v>
      </c>
      <c r="J75" s="16" t="n">
        <v>0</v>
      </c>
      <c r="K75" s="16" t="n">
        <v>0</v>
      </c>
      <c r="L75" s="16">
        <f>C75</f>
        <v>0</v>
      </c>
      <c r="M75" s="16">
        <f>D75-IF(Choices!$C$5="No",G75,0)</f>
        <v>2</v>
      </c>
      <c r="N75" s="16">
        <f>E75-IF(Choices!$C$6="No",I75,0)-IF(Choices!$C$8="No",K75,0)</f>
        <v>8</v>
      </c>
      <c r="O75" s="16">
        <f>F75-IF(Choices!$C$5="No",H75,0)-IF(Choices!$C$7="No",J75,0)</f>
        <v>11</v>
      </c>
    </row>
    <row r="76">
      <c r="A76" s="15" t="inlineStr">
        <is>
          <t>PA</t>
        </is>
      </c>
      <c r="B76" s="15" t="inlineStr">
        <is>
          <t>Perry</t>
        </is>
      </c>
      <c r="C76" s="16" t="n">
        <v>10</v>
      </c>
      <c r="D76" s="16" t="n">
        <v>5</v>
      </c>
      <c r="E76" s="16" t="n">
        <v>12</v>
      </c>
      <c r="F76" s="16" t="n">
        <v>13</v>
      </c>
      <c r="G76" s="16" t="n">
        <v>2</v>
      </c>
      <c r="H76" s="16" t="n">
        <v>0</v>
      </c>
      <c r="I76" s="16" t="n">
        <v>2</v>
      </c>
      <c r="J76" s="16" t="n">
        <v>0</v>
      </c>
      <c r="K76" s="16" t="n">
        <v>0</v>
      </c>
      <c r="L76" s="16">
        <f>C76</f>
        <v>10</v>
      </c>
      <c r="M76" s="16">
        <f>D76-IF(Choices!$C$5="No",G76,0)</f>
        <v>5</v>
      </c>
      <c r="N76" s="16">
        <f>E76-IF(Choices!$C$6="No",I76,0)-IF(Choices!$C$8="No",K76,0)</f>
        <v>12</v>
      </c>
      <c r="O76" s="16">
        <f>F76-IF(Choices!$C$5="No",H76,0)-IF(Choices!$C$7="No",J76,0)</f>
        <v>13</v>
      </c>
    </row>
    <row r="77">
      <c r="A77" s="15" t="inlineStr">
        <is>
          <t>PA</t>
        </is>
      </c>
      <c r="B77" s="15" t="inlineStr">
        <is>
          <t>Philadelphia</t>
        </is>
      </c>
      <c r="C77" s="16" t="n">
        <v>9</v>
      </c>
      <c r="D77" s="16" t="n">
        <v>5</v>
      </c>
      <c r="E77" s="16" t="n">
        <v>4</v>
      </c>
      <c r="F77" s="16" t="n">
        <v>12</v>
      </c>
      <c r="G77" s="16" t="n">
        <v>2</v>
      </c>
      <c r="H77" s="16" t="n">
        <v>0</v>
      </c>
      <c r="I77" s="16" t="n">
        <v>2</v>
      </c>
      <c r="J77" s="16" t="n">
        <v>0</v>
      </c>
      <c r="K77" s="16" t="n">
        <v>0</v>
      </c>
      <c r="L77" s="16">
        <f>C77</f>
        <v>9</v>
      </c>
      <c r="M77" s="16">
        <f>D77-IF(Choices!$C$5="No",G77,0)</f>
        <v>5</v>
      </c>
      <c r="N77" s="16">
        <f>E77-IF(Choices!$C$6="No",I77,0)-IF(Choices!$C$8="No",K77,0)</f>
        <v>4</v>
      </c>
      <c r="O77" s="16">
        <f>F77-IF(Choices!$C$5="No",H77,0)-IF(Choices!$C$7="No",J77,0)</f>
        <v>12</v>
      </c>
    </row>
    <row r="78">
      <c r="A78" s="15" t="inlineStr">
        <is>
          <t>PA</t>
        </is>
      </c>
      <c r="B78" s="15" t="inlineStr">
        <is>
          <t>Pike</t>
        </is>
      </c>
      <c r="C78" s="16" t="n">
        <v>0</v>
      </c>
      <c r="D78" s="16" t="n">
        <v>4</v>
      </c>
      <c r="E78" s="16" t="n">
        <v>8</v>
      </c>
      <c r="F78" s="16" t="n">
        <v>11</v>
      </c>
      <c r="G78" s="16" t="n">
        <v>2</v>
      </c>
      <c r="H78" s="16" t="n">
        <v>0</v>
      </c>
      <c r="I78" s="16" t="n">
        <v>0</v>
      </c>
      <c r="J78" s="16" t="n">
        <v>0</v>
      </c>
      <c r="K78" s="16" t="n">
        <v>0</v>
      </c>
      <c r="L78" s="16">
        <f>C78</f>
        <v>0</v>
      </c>
      <c r="M78" s="16">
        <f>D78-IF(Choices!$C$5="No",G78,0)</f>
        <v>4</v>
      </c>
      <c r="N78" s="16">
        <f>E78-IF(Choices!$C$6="No",I78,0)-IF(Choices!$C$8="No",K78,0)</f>
        <v>8</v>
      </c>
      <c r="O78" s="16">
        <f>F78-IF(Choices!$C$5="No",H78,0)-IF(Choices!$C$7="No",J78,0)</f>
        <v>11</v>
      </c>
    </row>
    <row r="79">
      <c r="A79" s="15" t="inlineStr">
        <is>
          <t>PA</t>
        </is>
      </c>
      <c r="B79" s="15" t="inlineStr">
        <is>
          <t>Potter</t>
        </is>
      </c>
      <c r="C79" s="16" t="n">
        <v>0</v>
      </c>
      <c r="D79" s="16" t="n">
        <v>5</v>
      </c>
      <c r="E79" s="16" t="n">
        <v>13</v>
      </c>
      <c r="F79" s="16" t="n">
        <v>10</v>
      </c>
      <c r="G79" s="16" t="n">
        <v>2</v>
      </c>
      <c r="H79" s="16" t="n">
        <v>0</v>
      </c>
      <c r="I79" s="16" t="n">
        <v>2</v>
      </c>
      <c r="J79" s="16" t="n">
        <v>0</v>
      </c>
      <c r="K79" s="16" t="n">
        <v>0</v>
      </c>
      <c r="L79" s="16">
        <f>C79</f>
        <v>0</v>
      </c>
      <c r="M79" s="16">
        <f>D79-IF(Choices!$C$5="No",G79,0)</f>
        <v>5</v>
      </c>
      <c r="N79" s="16">
        <f>E79-IF(Choices!$C$6="No",I79,0)-IF(Choices!$C$8="No",K79,0)</f>
        <v>13</v>
      </c>
      <c r="O79" s="16">
        <f>F79-IF(Choices!$C$5="No",H79,0)-IF(Choices!$C$7="No",J79,0)</f>
        <v>10</v>
      </c>
    </row>
    <row r="80">
      <c r="A80" s="15" t="inlineStr">
        <is>
          <t>PA</t>
        </is>
      </c>
      <c r="B80" s="15" t="inlineStr">
        <is>
          <t>Schuylkill</t>
        </is>
      </c>
      <c r="C80" s="16" t="n">
        <v>10</v>
      </c>
      <c r="D80" s="16" t="n">
        <v>4</v>
      </c>
      <c r="E80" s="16" t="n">
        <v>9</v>
      </c>
      <c r="F80" s="16" t="n">
        <v>10</v>
      </c>
      <c r="G80" s="16" t="n">
        <v>2</v>
      </c>
      <c r="H80" s="16" t="n">
        <v>0</v>
      </c>
      <c r="I80" s="16" t="n">
        <v>2</v>
      </c>
      <c r="J80" s="16" t="n">
        <v>0</v>
      </c>
      <c r="K80" s="16" t="n">
        <v>0</v>
      </c>
      <c r="L80" s="16">
        <f>C80</f>
        <v>10</v>
      </c>
      <c r="M80" s="16">
        <f>D80-IF(Choices!$C$5="No",G80,0)</f>
        <v>4</v>
      </c>
      <c r="N80" s="16">
        <f>E80-IF(Choices!$C$6="No",I80,0)-IF(Choices!$C$8="No",K80,0)</f>
        <v>9</v>
      </c>
      <c r="O80" s="16">
        <f>F80-IF(Choices!$C$5="No",H80,0)-IF(Choices!$C$7="No",J80,0)</f>
        <v>10</v>
      </c>
    </row>
    <row r="81">
      <c r="A81" s="15" t="inlineStr">
        <is>
          <t>PA</t>
        </is>
      </c>
      <c r="B81" s="15" t="inlineStr">
        <is>
          <t>Snyder</t>
        </is>
      </c>
      <c r="C81" s="16" t="n">
        <v>10</v>
      </c>
      <c r="D81" s="16" t="n">
        <v>5</v>
      </c>
      <c r="E81" s="16" t="n">
        <v>12</v>
      </c>
      <c r="F81" s="16" t="n">
        <v>11</v>
      </c>
      <c r="G81" s="16" t="n">
        <v>2</v>
      </c>
      <c r="H81" s="16" t="n">
        <v>0</v>
      </c>
      <c r="I81" s="16" t="n">
        <v>2</v>
      </c>
      <c r="J81" s="16" t="n">
        <v>0</v>
      </c>
      <c r="K81" s="16" t="n">
        <v>0</v>
      </c>
      <c r="L81" s="16">
        <f>C81</f>
        <v>10</v>
      </c>
      <c r="M81" s="16">
        <f>D81-IF(Choices!$C$5="No",G81,0)</f>
        <v>5</v>
      </c>
      <c r="N81" s="16">
        <f>E81-IF(Choices!$C$6="No",I81,0)-IF(Choices!$C$8="No",K81,0)</f>
        <v>12</v>
      </c>
      <c r="O81" s="16">
        <f>F81-IF(Choices!$C$5="No",H81,0)-IF(Choices!$C$7="No",J81,0)</f>
        <v>11</v>
      </c>
    </row>
    <row r="82">
      <c r="A82" s="15" t="inlineStr">
        <is>
          <t>PA</t>
        </is>
      </c>
      <c r="B82" s="15" t="inlineStr">
        <is>
          <t>Somerset</t>
        </is>
      </c>
      <c r="C82" s="16" t="n">
        <v>10</v>
      </c>
      <c r="D82" s="16" t="n">
        <v>5</v>
      </c>
      <c r="E82" s="16" t="n">
        <v>14</v>
      </c>
      <c r="F82" s="16" t="n">
        <v>11</v>
      </c>
      <c r="G82" s="16" t="n">
        <v>2</v>
      </c>
      <c r="H82" s="16" t="n">
        <v>0</v>
      </c>
      <c r="I82" s="16" t="n">
        <v>2</v>
      </c>
      <c r="J82" s="16" t="n">
        <v>0</v>
      </c>
      <c r="K82" s="16" t="n">
        <v>0</v>
      </c>
      <c r="L82" s="16">
        <f>C82</f>
        <v>10</v>
      </c>
      <c r="M82" s="16">
        <f>D82-IF(Choices!$C$5="No",G82,0)</f>
        <v>5</v>
      </c>
      <c r="N82" s="16">
        <f>E82-IF(Choices!$C$6="No",I82,0)-IF(Choices!$C$8="No",K82,0)</f>
        <v>14</v>
      </c>
      <c r="O82" s="16">
        <f>F82-IF(Choices!$C$5="No",H82,0)-IF(Choices!$C$7="No",J82,0)</f>
        <v>11</v>
      </c>
    </row>
    <row r="83">
      <c r="A83" s="15" t="inlineStr">
        <is>
          <t>PA</t>
        </is>
      </c>
      <c r="B83" s="15" t="inlineStr">
        <is>
          <t>Sullivan</t>
        </is>
      </c>
      <c r="C83" s="16" t="n">
        <v>10</v>
      </c>
      <c r="D83" s="16" t="n">
        <v>5</v>
      </c>
      <c r="E83" s="16" t="n">
        <v>12</v>
      </c>
      <c r="F83" s="16" t="n">
        <v>11</v>
      </c>
      <c r="G83" s="16" t="n">
        <v>2</v>
      </c>
      <c r="H83" s="16" t="n">
        <v>0</v>
      </c>
      <c r="I83" s="16" t="n">
        <v>2</v>
      </c>
      <c r="J83" s="16" t="n">
        <v>0</v>
      </c>
      <c r="K83" s="16" t="n">
        <v>0</v>
      </c>
      <c r="L83" s="16">
        <f>C83</f>
        <v>10</v>
      </c>
      <c r="M83" s="16">
        <f>D83-IF(Choices!$C$5="No",G83,0)</f>
        <v>5</v>
      </c>
      <c r="N83" s="16">
        <f>E83-IF(Choices!$C$6="No",I83,0)-IF(Choices!$C$8="No",K83,0)</f>
        <v>12</v>
      </c>
      <c r="O83" s="16">
        <f>F83-IF(Choices!$C$5="No",H83,0)-IF(Choices!$C$7="No",J83,0)</f>
        <v>11</v>
      </c>
    </row>
    <row r="84">
      <c r="A84" s="15" t="inlineStr">
        <is>
          <t>PA</t>
        </is>
      </c>
      <c r="B84" s="15" t="inlineStr">
        <is>
          <t>Susquehanna</t>
        </is>
      </c>
      <c r="C84" s="16" t="n">
        <v>10</v>
      </c>
      <c r="D84" s="16" t="n">
        <v>5</v>
      </c>
      <c r="E84" s="16" t="n">
        <v>9</v>
      </c>
      <c r="F84" s="16" t="n">
        <v>11</v>
      </c>
      <c r="G84" s="16" t="n">
        <v>2</v>
      </c>
      <c r="H84" s="16" t="n">
        <v>0</v>
      </c>
      <c r="I84" s="16" t="n">
        <v>2</v>
      </c>
      <c r="J84" s="16" t="n">
        <v>0</v>
      </c>
      <c r="K84" s="16" t="n">
        <v>0</v>
      </c>
      <c r="L84" s="16">
        <f>C84</f>
        <v>10</v>
      </c>
      <c r="M84" s="16">
        <f>D84-IF(Choices!$C$5="No",G84,0)</f>
        <v>5</v>
      </c>
      <c r="N84" s="16">
        <f>E84-IF(Choices!$C$6="No",I84,0)-IF(Choices!$C$8="No",K84,0)</f>
        <v>9</v>
      </c>
      <c r="O84" s="16">
        <f>F84-IF(Choices!$C$5="No",H84,0)-IF(Choices!$C$7="No",J84,0)</f>
        <v>11</v>
      </c>
    </row>
    <row r="85">
      <c r="A85" s="15" t="inlineStr">
        <is>
          <t>PA</t>
        </is>
      </c>
      <c r="B85" s="15" t="inlineStr">
        <is>
          <t>Tioga</t>
        </is>
      </c>
      <c r="C85" s="16" t="n">
        <v>10</v>
      </c>
      <c r="D85" s="16" t="n">
        <v>4</v>
      </c>
      <c r="E85" s="16" t="n">
        <v>9</v>
      </c>
      <c r="F85" s="16" t="n">
        <v>11</v>
      </c>
      <c r="G85" s="16" t="n">
        <v>2</v>
      </c>
      <c r="H85" s="16" t="n">
        <v>0</v>
      </c>
      <c r="I85" s="16" t="n">
        <v>2</v>
      </c>
      <c r="J85" s="16" t="n">
        <v>0</v>
      </c>
      <c r="K85" s="16" t="n">
        <v>0</v>
      </c>
      <c r="L85" s="16">
        <f>C85</f>
        <v>10</v>
      </c>
      <c r="M85" s="16">
        <f>D85-IF(Choices!$C$5="No",G85,0)</f>
        <v>4</v>
      </c>
      <c r="N85" s="16">
        <f>E85-IF(Choices!$C$6="No",I85,0)-IF(Choices!$C$8="No",K85,0)</f>
        <v>9</v>
      </c>
      <c r="O85" s="16">
        <f>F85-IF(Choices!$C$5="No",H85,0)-IF(Choices!$C$7="No",J85,0)</f>
        <v>11</v>
      </c>
    </row>
    <row r="86">
      <c r="A86" s="15" t="inlineStr">
        <is>
          <t>PA</t>
        </is>
      </c>
      <c r="B86" s="15" t="inlineStr">
        <is>
          <t>Union</t>
        </is>
      </c>
      <c r="C86" s="16" t="n">
        <v>10</v>
      </c>
      <c r="D86" s="16" t="n">
        <v>5</v>
      </c>
      <c r="E86" s="16" t="n">
        <v>12</v>
      </c>
      <c r="F86" s="16" t="n">
        <v>11</v>
      </c>
      <c r="G86" s="16" t="n">
        <v>2</v>
      </c>
      <c r="H86" s="16" t="n">
        <v>0</v>
      </c>
      <c r="I86" s="16" t="n">
        <v>2</v>
      </c>
      <c r="J86" s="16" t="n">
        <v>0</v>
      </c>
      <c r="K86" s="16" t="n">
        <v>0</v>
      </c>
      <c r="L86" s="16">
        <f>C86</f>
        <v>10</v>
      </c>
      <c r="M86" s="16">
        <f>D86-IF(Choices!$C$5="No",G86,0)</f>
        <v>5</v>
      </c>
      <c r="N86" s="16">
        <f>E86-IF(Choices!$C$6="No",I86,0)-IF(Choices!$C$8="No",K86,0)</f>
        <v>12</v>
      </c>
      <c r="O86" s="16">
        <f>F86-IF(Choices!$C$5="No",H86,0)-IF(Choices!$C$7="No",J86,0)</f>
        <v>11</v>
      </c>
    </row>
    <row r="87">
      <c r="A87" s="15" t="inlineStr">
        <is>
          <t>PA</t>
        </is>
      </c>
      <c r="B87" s="15" t="inlineStr">
        <is>
          <t>Venango</t>
        </is>
      </c>
      <c r="C87" s="16" t="n">
        <v>10</v>
      </c>
      <c r="D87" s="16" t="n">
        <v>5</v>
      </c>
      <c r="E87" s="16" t="n">
        <v>13</v>
      </c>
      <c r="F87" s="16" t="n">
        <v>10</v>
      </c>
      <c r="G87" s="16" t="n">
        <v>2</v>
      </c>
      <c r="H87" s="16" t="n">
        <v>0</v>
      </c>
      <c r="I87" s="16" t="n">
        <v>2</v>
      </c>
      <c r="J87" s="16" t="n">
        <v>0</v>
      </c>
      <c r="K87" s="16" t="n">
        <v>0</v>
      </c>
      <c r="L87" s="16">
        <f>C87</f>
        <v>10</v>
      </c>
      <c r="M87" s="16">
        <f>D87-IF(Choices!$C$5="No",G87,0)</f>
        <v>5</v>
      </c>
      <c r="N87" s="16">
        <f>E87-IF(Choices!$C$6="No",I87,0)-IF(Choices!$C$8="No",K87,0)</f>
        <v>13</v>
      </c>
      <c r="O87" s="16">
        <f>F87-IF(Choices!$C$5="No",H87,0)-IF(Choices!$C$7="No",J87,0)</f>
        <v>10</v>
      </c>
    </row>
    <row r="88">
      <c r="A88" s="15" t="inlineStr">
        <is>
          <t>PA</t>
        </is>
      </c>
      <c r="B88" s="15" t="inlineStr">
        <is>
          <t>Warren</t>
        </is>
      </c>
      <c r="C88" s="16" t="n">
        <v>10</v>
      </c>
      <c r="D88" s="16" t="n">
        <v>5</v>
      </c>
      <c r="E88" s="16" t="n">
        <v>12</v>
      </c>
      <c r="F88" s="16" t="n">
        <v>11</v>
      </c>
      <c r="G88" s="16" t="n">
        <v>2</v>
      </c>
      <c r="H88" s="16" t="n">
        <v>0</v>
      </c>
      <c r="I88" s="16" t="n">
        <v>2</v>
      </c>
      <c r="J88" s="16" t="n">
        <v>0</v>
      </c>
      <c r="K88" s="16" t="n">
        <v>0</v>
      </c>
      <c r="L88" s="16">
        <f>C88</f>
        <v>10</v>
      </c>
      <c r="M88" s="16">
        <f>D88-IF(Choices!$C$5="No",G88,0)</f>
        <v>5</v>
      </c>
      <c r="N88" s="16">
        <f>E88-IF(Choices!$C$6="No",I88,0)-IF(Choices!$C$8="No",K88,0)</f>
        <v>12</v>
      </c>
      <c r="O88" s="16">
        <f>F88-IF(Choices!$C$5="No",H88,0)-IF(Choices!$C$7="No",J88,0)</f>
        <v>11</v>
      </c>
    </row>
    <row r="89">
      <c r="A89" s="15" t="inlineStr">
        <is>
          <t>PA</t>
        </is>
      </c>
      <c r="B89" s="15" t="inlineStr">
        <is>
          <t>Washington</t>
        </is>
      </c>
      <c r="C89" s="16" t="n">
        <v>10</v>
      </c>
      <c r="D89" s="16" t="n">
        <v>5</v>
      </c>
      <c r="E89" s="16" t="n">
        <v>16</v>
      </c>
      <c r="F89" s="16" t="n">
        <v>11</v>
      </c>
      <c r="G89" s="16" t="n">
        <v>2</v>
      </c>
      <c r="H89" s="16" t="n">
        <v>0</v>
      </c>
      <c r="I89" s="16" t="n">
        <v>2</v>
      </c>
      <c r="J89" s="16" t="n">
        <v>0</v>
      </c>
      <c r="K89" s="16" t="n">
        <v>0</v>
      </c>
      <c r="L89" s="16">
        <f>C89</f>
        <v>10</v>
      </c>
      <c r="M89" s="16">
        <f>D89-IF(Choices!$C$5="No",G89,0)</f>
        <v>5</v>
      </c>
      <c r="N89" s="16">
        <f>E89-IF(Choices!$C$6="No",I89,0)-IF(Choices!$C$8="No",K89,0)</f>
        <v>16</v>
      </c>
      <c r="O89" s="16">
        <f>F89-IF(Choices!$C$5="No",H89,0)-IF(Choices!$C$7="No",J89,0)</f>
        <v>11</v>
      </c>
    </row>
    <row r="90">
      <c r="A90" s="15" t="inlineStr">
        <is>
          <t>PA</t>
        </is>
      </c>
      <c r="B90" s="15" t="inlineStr">
        <is>
          <t>Wayne</t>
        </is>
      </c>
      <c r="C90" s="16" t="n">
        <v>10</v>
      </c>
      <c r="D90" s="16" t="n">
        <v>5</v>
      </c>
      <c r="E90" s="16" t="n">
        <v>12</v>
      </c>
      <c r="F90" s="16" t="n">
        <v>11</v>
      </c>
      <c r="G90" s="16" t="n">
        <v>2</v>
      </c>
      <c r="H90" s="16" t="n">
        <v>0</v>
      </c>
      <c r="I90" s="16" t="n">
        <v>2</v>
      </c>
      <c r="J90" s="16" t="n">
        <v>0</v>
      </c>
      <c r="K90" s="16" t="n">
        <v>0</v>
      </c>
      <c r="L90" s="16">
        <f>C90</f>
        <v>10</v>
      </c>
      <c r="M90" s="16">
        <f>D90-IF(Choices!$C$5="No",G90,0)</f>
        <v>5</v>
      </c>
      <c r="N90" s="16">
        <f>E90-IF(Choices!$C$6="No",I90,0)-IF(Choices!$C$8="No",K90,0)</f>
        <v>12</v>
      </c>
      <c r="O90" s="16">
        <f>F90-IF(Choices!$C$5="No",H90,0)-IF(Choices!$C$7="No",J90,0)</f>
        <v>11</v>
      </c>
    </row>
    <row r="91">
      <c r="A91" s="15" t="inlineStr">
        <is>
          <t>PA</t>
        </is>
      </c>
      <c r="B91" s="15" t="inlineStr">
        <is>
          <t>Westmoreland</t>
        </is>
      </c>
      <c r="C91" s="16" t="n">
        <v>10</v>
      </c>
      <c r="D91" s="16" t="n">
        <v>5</v>
      </c>
      <c r="E91" s="16" t="n">
        <v>16</v>
      </c>
      <c r="F91" s="16" t="n">
        <v>11</v>
      </c>
      <c r="G91" s="16" t="n">
        <v>2</v>
      </c>
      <c r="H91" s="16" t="n">
        <v>0</v>
      </c>
      <c r="I91" s="16" t="n">
        <v>2</v>
      </c>
      <c r="J91" s="16" t="n">
        <v>0</v>
      </c>
      <c r="K91" s="16" t="n">
        <v>0</v>
      </c>
      <c r="L91" s="16">
        <f>C91</f>
        <v>10</v>
      </c>
      <c r="M91" s="16">
        <f>D91-IF(Choices!$C$5="No",G91,0)</f>
        <v>5</v>
      </c>
      <c r="N91" s="16">
        <f>E91-IF(Choices!$C$6="No",I91,0)-IF(Choices!$C$8="No",K91,0)</f>
        <v>16</v>
      </c>
      <c r="O91" s="16">
        <f>F91-IF(Choices!$C$5="No",H91,0)-IF(Choices!$C$7="No",J91,0)</f>
        <v>11</v>
      </c>
    </row>
    <row r="92">
      <c r="A92" s="15" t="inlineStr">
        <is>
          <t>PA</t>
        </is>
      </c>
      <c r="B92" s="15" t="inlineStr">
        <is>
          <t>Wyoming</t>
        </is>
      </c>
      <c r="C92" s="16" t="n">
        <v>10</v>
      </c>
      <c r="D92" s="16" t="n">
        <v>5</v>
      </c>
      <c r="E92" s="16" t="n">
        <v>12</v>
      </c>
      <c r="F92" s="16" t="n">
        <v>11</v>
      </c>
      <c r="G92" s="16" t="n">
        <v>2</v>
      </c>
      <c r="H92" s="16" t="n">
        <v>0</v>
      </c>
      <c r="I92" s="16" t="n">
        <v>2</v>
      </c>
      <c r="J92" s="16" t="n">
        <v>0</v>
      </c>
      <c r="K92" s="16" t="n">
        <v>0</v>
      </c>
      <c r="L92" s="16">
        <f>C92</f>
        <v>10</v>
      </c>
      <c r="M92" s="16">
        <f>D92-IF(Choices!$C$5="No",G92,0)</f>
        <v>5</v>
      </c>
      <c r="N92" s="16">
        <f>E92-IF(Choices!$C$6="No",I92,0)-IF(Choices!$C$8="No",K92,0)</f>
        <v>12</v>
      </c>
      <c r="O92" s="16">
        <f>F92-IF(Choices!$C$5="No",H92,0)-IF(Choices!$C$7="No",J92,0)</f>
        <v>11</v>
      </c>
    </row>
    <row r="93">
      <c r="A93" s="15" t="inlineStr">
        <is>
          <t>PA</t>
        </is>
      </c>
      <c r="B93" s="15" t="inlineStr">
        <is>
          <t>York</t>
        </is>
      </c>
      <c r="C93" s="16" t="n">
        <v>10</v>
      </c>
      <c r="D93" s="16" t="n">
        <v>5</v>
      </c>
      <c r="E93" s="16" t="n">
        <v>12</v>
      </c>
      <c r="F93" s="16" t="n">
        <v>13</v>
      </c>
      <c r="G93" s="16" t="n">
        <v>2</v>
      </c>
      <c r="H93" s="16" t="n">
        <v>0</v>
      </c>
      <c r="I93" s="16" t="n">
        <v>2</v>
      </c>
      <c r="J93" s="16" t="n">
        <v>0</v>
      </c>
      <c r="K93" s="16" t="n">
        <v>0</v>
      </c>
      <c r="L93" s="16">
        <f>C93</f>
        <v>10</v>
      </c>
      <c r="M93" s="16">
        <f>D93-IF(Choices!$C$5="No",G93,0)</f>
        <v>5</v>
      </c>
      <c r="N93" s="16">
        <f>E93-IF(Choices!$C$6="No",I93,0)-IF(Choices!$C$8="No",K93,0)</f>
        <v>12</v>
      </c>
      <c r="O93" s="16">
        <f>F93-IF(Choices!$C$5="No",H93,0)-IF(Choices!$C$7="No",J93,0)</f>
        <v>13</v>
      </c>
    </row>
    <row r="94">
      <c r="A94" s="15" t="inlineStr">
        <is>
          <t>NY</t>
        </is>
      </c>
      <c r="B94" s="15" t="inlineStr">
        <is>
          <t>Albany</t>
        </is>
      </c>
      <c r="C94" s="16" t="n">
        <v>6</v>
      </c>
      <c r="D94" s="16" t="n">
        <v>12</v>
      </c>
      <c r="E94" s="16" t="n">
        <v>1</v>
      </c>
      <c r="F94" s="16" t="n">
        <v>8</v>
      </c>
      <c r="G94" s="16" t="n">
        <v>2</v>
      </c>
      <c r="H94" s="16" t="n">
        <v>1</v>
      </c>
      <c r="I94" s="16" t="n">
        <v>0</v>
      </c>
      <c r="J94" s="16" t="n">
        <v>0</v>
      </c>
      <c r="K94" s="16" t="n">
        <v>1</v>
      </c>
      <c r="L94" s="16">
        <f>C94</f>
        <v>6</v>
      </c>
      <c r="M94" s="16">
        <f>D94-IF(Choices!$C$5="No",G94,0)</f>
        <v>12</v>
      </c>
      <c r="N94" s="16">
        <f>E94-IF(Choices!$C$6="No",I94,0)-IF(Choices!$C$8="No",K94,0)</f>
        <v>1</v>
      </c>
      <c r="O94" s="16">
        <f>F94-IF(Choices!$C$5="No",H94,0)-IF(Choices!$C$7="No",J94,0)</f>
        <v>8</v>
      </c>
    </row>
    <row r="95">
      <c r="A95" s="15" t="inlineStr">
        <is>
          <t>NY</t>
        </is>
      </c>
      <c r="B95" s="15" t="inlineStr">
        <is>
          <t>Allegany</t>
        </is>
      </c>
      <c r="C95" s="16" t="n">
        <v>0</v>
      </c>
      <c r="D95" s="16" t="n">
        <v>12</v>
      </c>
      <c r="E95" s="16" t="n">
        <v>6</v>
      </c>
      <c r="F95" s="16" t="n">
        <v>9</v>
      </c>
      <c r="G95" s="16" t="n">
        <v>2</v>
      </c>
      <c r="H95" s="16" t="n">
        <v>1</v>
      </c>
      <c r="I95" s="16" t="n">
        <v>0</v>
      </c>
      <c r="J95" s="16" t="n">
        <v>0</v>
      </c>
      <c r="K95" s="16" t="n">
        <v>6</v>
      </c>
      <c r="L95" s="16">
        <f>C95</f>
        <v>0</v>
      </c>
      <c r="M95" s="16">
        <f>D95-IF(Choices!$C$5="No",G95,0)</f>
        <v>12</v>
      </c>
      <c r="N95" s="16">
        <f>E95-IF(Choices!$C$6="No",I95,0)-IF(Choices!$C$8="No",K95,0)</f>
        <v>6</v>
      </c>
      <c r="O95" s="16">
        <f>F95-IF(Choices!$C$5="No",H95,0)-IF(Choices!$C$7="No",J95,0)</f>
        <v>9</v>
      </c>
    </row>
    <row r="96">
      <c r="A96" s="15" t="inlineStr">
        <is>
          <t>NY</t>
        </is>
      </c>
      <c r="B96" s="15" t="inlineStr">
        <is>
          <t>Bronx</t>
        </is>
      </c>
      <c r="C96" s="16" t="n">
        <v>0</v>
      </c>
      <c r="D96" s="16" t="n">
        <v>12</v>
      </c>
      <c r="E96" s="16" t="n">
        <v>0</v>
      </c>
      <c r="F96" s="16" t="n">
        <v>12</v>
      </c>
      <c r="G96" s="16" t="n">
        <v>2</v>
      </c>
      <c r="H96" s="16" t="n">
        <v>1</v>
      </c>
      <c r="I96" s="16" t="n">
        <v>0</v>
      </c>
      <c r="J96" s="16" t="n">
        <v>0</v>
      </c>
      <c r="K96" s="16" t="n">
        <v>0</v>
      </c>
      <c r="L96" s="16">
        <f>C96</f>
        <v>0</v>
      </c>
      <c r="M96" s="16">
        <f>D96-IF(Choices!$C$5="No",G96,0)</f>
        <v>12</v>
      </c>
      <c r="N96" s="16">
        <f>E96-IF(Choices!$C$6="No",I96,0)-IF(Choices!$C$8="No",K96,0)</f>
        <v>0</v>
      </c>
      <c r="O96" s="16">
        <f>F96-IF(Choices!$C$5="No",H96,0)-IF(Choices!$C$7="No",J96,0)</f>
        <v>12</v>
      </c>
    </row>
    <row r="97">
      <c r="A97" s="15" t="inlineStr">
        <is>
          <t>NY</t>
        </is>
      </c>
      <c r="B97" s="15" t="inlineStr">
        <is>
          <t>Broome</t>
        </is>
      </c>
      <c r="C97" s="16" t="n">
        <v>0</v>
      </c>
      <c r="D97" s="16" t="n">
        <v>9</v>
      </c>
      <c r="E97" s="16" t="n">
        <v>0</v>
      </c>
      <c r="F97" s="16" t="n">
        <v>9</v>
      </c>
      <c r="G97" s="16" t="n">
        <v>2</v>
      </c>
      <c r="H97" s="16" t="n">
        <v>1</v>
      </c>
      <c r="I97" s="16" t="n">
        <v>0</v>
      </c>
      <c r="J97" s="16" t="n">
        <v>0</v>
      </c>
      <c r="K97" s="16" t="n">
        <v>0</v>
      </c>
      <c r="L97" s="16">
        <f>C97</f>
        <v>0</v>
      </c>
      <c r="M97" s="16">
        <f>D97-IF(Choices!$C$5="No",G97,0)</f>
        <v>9</v>
      </c>
      <c r="N97" s="16">
        <f>E97-IF(Choices!$C$6="No",I97,0)-IF(Choices!$C$8="No",K97,0)</f>
        <v>0</v>
      </c>
      <c r="O97" s="16">
        <f>F97-IF(Choices!$C$5="No",H97,0)-IF(Choices!$C$7="No",J97,0)</f>
        <v>9</v>
      </c>
    </row>
    <row r="98">
      <c r="A98" s="15" t="inlineStr">
        <is>
          <t>NY</t>
        </is>
      </c>
      <c r="B98" s="15" t="inlineStr">
        <is>
          <t>Cattaraugus</t>
        </is>
      </c>
      <c r="C98" s="16" t="n">
        <v>0</v>
      </c>
      <c r="D98" s="16" t="n">
        <v>12</v>
      </c>
      <c r="E98" s="16" t="n">
        <v>6</v>
      </c>
      <c r="F98" s="16" t="n">
        <v>8</v>
      </c>
      <c r="G98" s="16" t="n">
        <v>2</v>
      </c>
      <c r="H98" s="16" t="n">
        <v>1</v>
      </c>
      <c r="I98" s="16" t="n">
        <v>0</v>
      </c>
      <c r="J98" s="16" t="n">
        <v>0</v>
      </c>
      <c r="K98" s="16" t="n">
        <v>6</v>
      </c>
      <c r="L98" s="16">
        <f>C98</f>
        <v>0</v>
      </c>
      <c r="M98" s="16">
        <f>D98-IF(Choices!$C$5="No",G98,0)</f>
        <v>12</v>
      </c>
      <c r="N98" s="16">
        <f>E98-IF(Choices!$C$6="No",I98,0)-IF(Choices!$C$8="No",K98,0)</f>
        <v>6</v>
      </c>
      <c r="O98" s="16">
        <f>F98-IF(Choices!$C$5="No",H98,0)-IF(Choices!$C$7="No",J98,0)</f>
        <v>8</v>
      </c>
    </row>
    <row r="99">
      <c r="A99" s="15" t="inlineStr">
        <is>
          <t>NY</t>
        </is>
      </c>
      <c r="B99" s="15" t="inlineStr">
        <is>
          <t>Cayuga</t>
        </is>
      </c>
      <c r="C99" s="16" t="n">
        <v>0</v>
      </c>
      <c r="D99" s="16" t="n">
        <v>12</v>
      </c>
      <c r="E99" s="16" t="n">
        <v>0</v>
      </c>
      <c r="F99" s="16" t="n">
        <v>9</v>
      </c>
      <c r="G99" s="16" t="n">
        <v>2</v>
      </c>
      <c r="H99" s="16" t="n">
        <v>1</v>
      </c>
      <c r="I99" s="16" t="n">
        <v>0</v>
      </c>
      <c r="J99" s="16" t="n">
        <v>0</v>
      </c>
      <c r="K99" s="16" t="n">
        <v>0</v>
      </c>
      <c r="L99" s="16">
        <f>C99</f>
        <v>0</v>
      </c>
      <c r="M99" s="16">
        <f>D99-IF(Choices!$C$5="No",G99,0)</f>
        <v>12</v>
      </c>
      <c r="N99" s="16">
        <f>E99-IF(Choices!$C$6="No",I99,0)-IF(Choices!$C$8="No",K99,0)</f>
        <v>0</v>
      </c>
      <c r="O99" s="16">
        <f>F99-IF(Choices!$C$5="No",H99,0)-IF(Choices!$C$7="No",J99,0)</f>
        <v>9</v>
      </c>
    </row>
    <row r="100">
      <c r="A100" s="15" t="inlineStr">
        <is>
          <t>NY</t>
        </is>
      </c>
      <c r="B100" s="15" t="inlineStr">
        <is>
          <t>Chautauqua</t>
        </is>
      </c>
      <c r="C100" s="16" t="n">
        <v>0</v>
      </c>
      <c r="D100" s="16" t="n">
        <v>12</v>
      </c>
      <c r="E100" s="16" t="n">
        <v>6</v>
      </c>
      <c r="F100" s="16" t="n">
        <v>10</v>
      </c>
      <c r="G100" s="16" t="n">
        <v>2</v>
      </c>
      <c r="H100" s="16" t="n">
        <v>1</v>
      </c>
      <c r="I100" s="16" t="n">
        <v>0</v>
      </c>
      <c r="J100" s="16" t="n">
        <v>0</v>
      </c>
      <c r="K100" s="16" t="n">
        <v>6</v>
      </c>
      <c r="L100" s="16">
        <f>C100</f>
        <v>0</v>
      </c>
      <c r="M100" s="16">
        <f>D100-IF(Choices!$C$5="No",G100,0)</f>
        <v>12</v>
      </c>
      <c r="N100" s="16">
        <f>E100-IF(Choices!$C$6="No",I100,0)-IF(Choices!$C$8="No",K100,0)</f>
        <v>6</v>
      </c>
      <c r="O100" s="16">
        <f>F100-IF(Choices!$C$5="No",H100,0)-IF(Choices!$C$7="No",J100,0)</f>
        <v>10</v>
      </c>
    </row>
    <row r="101">
      <c r="A101" s="15" t="inlineStr">
        <is>
          <t>NY</t>
        </is>
      </c>
      <c r="B101" s="15" t="inlineStr">
        <is>
          <t>Chemung</t>
        </is>
      </c>
      <c r="C101" s="16" t="n">
        <v>0</v>
      </c>
      <c r="D101" s="16" t="n">
        <v>12</v>
      </c>
      <c r="E101" s="16" t="n">
        <v>0</v>
      </c>
      <c r="F101" s="16" t="n">
        <v>8</v>
      </c>
      <c r="G101" s="16" t="n">
        <v>2</v>
      </c>
      <c r="H101" s="16" t="n">
        <v>1</v>
      </c>
      <c r="I101" s="16" t="n">
        <v>0</v>
      </c>
      <c r="J101" s="16" t="n">
        <v>0</v>
      </c>
      <c r="K101" s="16" t="n">
        <v>0</v>
      </c>
      <c r="L101" s="16">
        <f>C101</f>
        <v>0</v>
      </c>
      <c r="M101" s="16">
        <f>D101-IF(Choices!$C$5="No",G101,0)</f>
        <v>12</v>
      </c>
      <c r="N101" s="16">
        <f>E101-IF(Choices!$C$6="No",I101,0)-IF(Choices!$C$8="No",K101,0)</f>
        <v>0</v>
      </c>
      <c r="O101" s="16">
        <f>F101-IF(Choices!$C$5="No",H101,0)-IF(Choices!$C$7="No",J101,0)</f>
        <v>8</v>
      </c>
    </row>
    <row r="102">
      <c r="A102" s="15" t="inlineStr">
        <is>
          <t>NY</t>
        </is>
      </c>
      <c r="B102" s="15" t="inlineStr">
        <is>
          <t>Chenango</t>
        </is>
      </c>
      <c r="C102" s="16" t="n">
        <v>0</v>
      </c>
      <c r="D102" s="16" t="n">
        <v>12</v>
      </c>
      <c r="E102" s="16" t="n">
        <v>0</v>
      </c>
      <c r="F102" s="16" t="n">
        <v>8</v>
      </c>
      <c r="G102" s="16" t="n">
        <v>2</v>
      </c>
      <c r="H102" s="16" t="n">
        <v>1</v>
      </c>
      <c r="I102" s="16" t="n">
        <v>0</v>
      </c>
      <c r="J102" s="16" t="n">
        <v>0</v>
      </c>
      <c r="K102" s="16" t="n">
        <v>0</v>
      </c>
      <c r="L102" s="16">
        <f>C102</f>
        <v>0</v>
      </c>
      <c r="M102" s="16">
        <f>D102-IF(Choices!$C$5="No",G102,0)</f>
        <v>12</v>
      </c>
      <c r="N102" s="16">
        <f>E102-IF(Choices!$C$6="No",I102,0)-IF(Choices!$C$8="No",K102,0)</f>
        <v>0</v>
      </c>
      <c r="O102" s="16">
        <f>F102-IF(Choices!$C$5="No",H102,0)-IF(Choices!$C$7="No",J102,0)</f>
        <v>8</v>
      </c>
    </row>
    <row r="103">
      <c r="A103" s="15" t="inlineStr">
        <is>
          <t>NY</t>
        </is>
      </c>
      <c r="B103" s="15" t="inlineStr">
        <is>
          <t>Clinton</t>
        </is>
      </c>
      <c r="C103" s="16" t="n">
        <v>0</v>
      </c>
      <c r="D103" s="16" t="n">
        <v>12</v>
      </c>
      <c r="E103" s="16" t="n">
        <v>0</v>
      </c>
      <c r="F103" s="16" t="n">
        <v>6</v>
      </c>
      <c r="G103" s="16" t="n">
        <v>2</v>
      </c>
      <c r="H103" s="16" t="n">
        <v>1</v>
      </c>
      <c r="I103" s="16" t="n">
        <v>0</v>
      </c>
      <c r="J103" s="16" t="n">
        <v>0</v>
      </c>
      <c r="K103" s="16" t="n">
        <v>0</v>
      </c>
      <c r="L103" s="16">
        <f>C103</f>
        <v>0</v>
      </c>
      <c r="M103" s="16">
        <f>D103-IF(Choices!$C$5="No",G103,0)</f>
        <v>12</v>
      </c>
      <c r="N103" s="16">
        <f>E103-IF(Choices!$C$6="No",I103,0)-IF(Choices!$C$8="No",K103,0)</f>
        <v>0</v>
      </c>
      <c r="O103" s="16">
        <f>F103-IF(Choices!$C$5="No",H103,0)-IF(Choices!$C$7="No",J103,0)</f>
        <v>6</v>
      </c>
    </row>
    <row r="104">
      <c r="A104" s="15" t="inlineStr">
        <is>
          <t>NY</t>
        </is>
      </c>
      <c r="B104" s="15" t="inlineStr">
        <is>
          <t>Columbia</t>
        </is>
      </c>
      <c r="C104" s="16" t="n">
        <v>6</v>
      </c>
      <c r="D104" s="16" t="n">
        <v>12</v>
      </c>
      <c r="E104" s="16" t="n">
        <v>1</v>
      </c>
      <c r="F104" s="16" t="n">
        <v>6</v>
      </c>
      <c r="G104" s="16" t="n">
        <v>2</v>
      </c>
      <c r="H104" s="16" t="n">
        <v>1</v>
      </c>
      <c r="I104" s="16" t="n">
        <v>0</v>
      </c>
      <c r="J104" s="16" t="n">
        <v>0</v>
      </c>
      <c r="K104" s="16" t="n">
        <v>1</v>
      </c>
      <c r="L104" s="16">
        <f>C104</f>
        <v>6</v>
      </c>
      <c r="M104" s="16">
        <f>D104-IF(Choices!$C$5="No",G104,0)</f>
        <v>12</v>
      </c>
      <c r="N104" s="16">
        <f>E104-IF(Choices!$C$6="No",I104,0)-IF(Choices!$C$8="No",K104,0)</f>
        <v>1</v>
      </c>
      <c r="O104" s="16">
        <f>F104-IF(Choices!$C$5="No",H104,0)-IF(Choices!$C$7="No",J104,0)</f>
        <v>6</v>
      </c>
    </row>
    <row r="105">
      <c r="A105" s="15" t="inlineStr">
        <is>
          <t>NY</t>
        </is>
      </c>
      <c r="B105" s="15" t="inlineStr">
        <is>
          <t>Cortland</t>
        </is>
      </c>
      <c r="C105" s="16" t="n">
        <v>0</v>
      </c>
      <c r="D105" s="16" t="n">
        <v>12</v>
      </c>
      <c r="E105" s="16" t="n">
        <v>0</v>
      </c>
      <c r="F105" s="16" t="n">
        <v>8</v>
      </c>
      <c r="G105" s="16" t="n">
        <v>2</v>
      </c>
      <c r="H105" s="16" t="n">
        <v>1</v>
      </c>
      <c r="I105" s="16" t="n">
        <v>0</v>
      </c>
      <c r="J105" s="16" t="n">
        <v>0</v>
      </c>
      <c r="K105" s="16" t="n">
        <v>0</v>
      </c>
      <c r="L105" s="16">
        <f>C105</f>
        <v>0</v>
      </c>
      <c r="M105" s="16">
        <f>D105-IF(Choices!$C$5="No",G105,0)</f>
        <v>12</v>
      </c>
      <c r="N105" s="16">
        <f>E105-IF(Choices!$C$6="No",I105,0)-IF(Choices!$C$8="No",K105,0)</f>
        <v>0</v>
      </c>
      <c r="O105" s="16">
        <f>F105-IF(Choices!$C$5="No",H105,0)-IF(Choices!$C$7="No",J105,0)</f>
        <v>8</v>
      </c>
    </row>
    <row r="106">
      <c r="A106" s="15" t="inlineStr">
        <is>
          <t>NY</t>
        </is>
      </c>
      <c r="B106" s="15" t="inlineStr">
        <is>
          <t>Delaware</t>
        </is>
      </c>
      <c r="C106" s="16" t="n">
        <v>0</v>
      </c>
      <c r="D106" s="16" t="n">
        <v>8</v>
      </c>
      <c r="E106" s="16" t="n">
        <v>0</v>
      </c>
      <c r="F106" s="16" t="n">
        <v>6</v>
      </c>
      <c r="G106" s="16" t="n">
        <v>2</v>
      </c>
      <c r="H106" s="16" t="n">
        <v>1</v>
      </c>
      <c r="I106" s="16" t="n">
        <v>0</v>
      </c>
      <c r="J106" s="16" t="n">
        <v>0</v>
      </c>
      <c r="K106" s="16" t="n">
        <v>0</v>
      </c>
      <c r="L106" s="16">
        <f>C106</f>
        <v>0</v>
      </c>
      <c r="M106" s="16">
        <f>D106-IF(Choices!$C$5="No",G106,0)</f>
        <v>8</v>
      </c>
      <c r="N106" s="16">
        <f>E106-IF(Choices!$C$6="No",I106,0)-IF(Choices!$C$8="No",K106,0)</f>
        <v>0</v>
      </c>
      <c r="O106" s="16">
        <f>F106-IF(Choices!$C$5="No",H106,0)-IF(Choices!$C$7="No",J106,0)</f>
        <v>6</v>
      </c>
    </row>
    <row r="107">
      <c r="A107" s="15" t="inlineStr">
        <is>
          <t>NY</t>
        </is>
      </c>
      <c r="B107" s="15" t="inlineStr">
        <is>
          <t>Dutchess</t>
        </is>
      </c>
      <c r="C107" s="16" t="n">
        <v>0</v>
      </c>
      <c r="D107" s="16" t="n">
        <v>12</v>
      </c>
      <c r="E107" s="16" t="n">
        <v>0</v>
      </c>
      <c r="F107" s="16" t="n">
        <v>8</v>
      </c>
      <c r="G107" s="16" t="n">
        <v>2</v>
      </c>
      <c r="H107" s="16" t="n">
        <v>1</v>
      </c>
      <c r="I107" s="16" t="n">
        <v>0</v>
      </c>
      <c r="J107" s="16" t="n">
        <v>0</v>
      </c>
      <c r="K107" s="16" t="n">
        <v>0</v>
      </c>
      <c r="L107" s="16">
        <f>C107</f>
        <v>0</v>
      </c>
      <c r="M107" s="16">
        <f>D107-IF(Choices!$C$5="No",G107,0)</f>
        <v>12</v>
      </c>
      <c r="N107" s="16">
        <f>E107-IF(Choices!$C$6="No",I107,0)-IF(Choices!$C$8="No",K107,0)</f>
        <v>0</v>
      </c>
      <c r="O107" s="16">
        <f>F107-IF(Choices!$C$5="No",H107,0)-IF(Choices!$C$7="No",J107,0)</f>
        <v>8</v>
      </c>
    </row>
    <row r="108">
      <c r="A108" s="15" t="inlineStr">
        <is>
          <t>NY</t>
        </is>
      </c>
      <c r="B108" s="15" t="inlineStr">
        <is>
          <t>Erie</t>
        </is>
      </c>
      <c r="C108" s="16" t="n">
        <v>0</v>
      </c>
      <c r="D108" s="16" t="n">
        <v>12</v>
      </c>
      <c r="E108" s="16" t="n">
        <v>6</v>
      </c>
      <c r="F108" s="16" t="n">
        <v>10</v>
      </c>
      <c r="G108" s="16" t="n">
        <v>2</v>
      </c>
      <c r="H108" s="16" t="n">
        <v>1</v>
      </c>
      <c r="I108" s="16" t="n">
        <v>0</v>
      </c>
      <c r="J108" s="16" t="n">
        <v>0</v>
      </c>
      <c r="K108" s="16" t="n">
        <v>6</v>
      </c>
      <c r="L108" s="16">
        <f>C108</f>
        <v>0</v>
      </c>
      <c r="M108" s="16">
        <f>D108-IF(Choices!$C$5="No",G108,0)</f>
        <v>12</v>
      </c>
      <c r="N108" s="16">
        <f>E108-IF(Choices!$C$6="No",I108,0)-IF(Choices!$C$8="No",K108,0)</f>
        <v>6</v>
      </c>
      <c r="O108" s="16">
        <f>F108-IF(Choices!$C$5="No",H108,0)-IF(Choices!$C$7="No",J108,0)</f>
        <v>10</v>
      </c>
    </row>
    <row r="109">
      <c r="A109" s="15" t="inlineStr">
        <is>
          <t>NY</t>
        </is>
      </c>
      <c r="B109" s="15" t="inlineStr">
        <is>
          <t>Essex</t>
        </is>
      </c>
      <c r="C109" s="16" t="n">
        <v>0</v>
      </c>
      <c r="D109" s="16" t="n">
        <v>12</v>
      </c>
      <c r="E109" s="16" t="n">
        <v>0</v>
      </c>
      <c r="F109" s="16" t="n">
        <v>6</v>
      </c>
      <c r="G109" s="16" t="n">
        <v>2</v>
      </c>
      <c r="H109" s="16" t="n">
        <v>1</v>
      </c>
      <c r="I109" s="16" t="n">
        <v>0</v>
      </c>
      <c r="J109" s="16" t="n">
        <v>0</v>
      </c>
      <c r="K109" s="16" t="n">
        <v>0</v>
      </c>
      <c r="L109" s="16">
        <f>C109</f>
        <v>0</v>
      </c>
      <c r="M109" s="16">
        <f>D109-IF(Choices!$C$5="No",G109,0)</f>
        <v>12</v>
      </c>
      <c r="N109" s="16">
        <f>E109-IF(Choices!$C$6="No",I109,0)-IF(Choices!$C$8="No",K109,0)</f>
        <v>0</v>
      </c>
      <c r="O109" s="16">
        <f>F109-IF(Choices!$C$5="No",H109,0)-IF(Choices!$C$7="No",J109,0)</f>
        <v>6</v>
      </c>
    </row>
    <row r="110">
      <c r="A110" s="15" t="inlineStr">
        <is>
          <t>NY</t>
        </is>
      </c>
      <c r="B110" s="15" t="inlineStr">
        <is>
          <t>Franklin</t>
        </is>
      </c>
      <c r="C110" s="16" t="n">
        <v>0</v>
      </c>
      <c r="D110" s="16" t="n">
        <v>12</v>
      </c>
      <c r="E110" s="16" t="n">
        <v>0</v>
      </c>
      <c r="F110" s="16" t="n">
        <v>9</v>
      </c>
      <c r="G110" s="16" t="n">
        <v>2</v>
      </c>
      <c r="H110" s="16" t="n">
        <v>1</v>
      </c>
      <c r="I110" s="16" t="n">
        <v>0</v>
      </c>
      <c r="J110" s="16" t="n">
        <v>0</v>
      </c>
      <c r="K110" s="16" t="n">
        <v>0</v>
      </c>
      <c r="L110" s="16">
        <f>C110</f>
        <v>0</v>
      </c>
      <c r="M110" s="16">
        <f>D110-IF(Choices!$C$5="No",G110,0)</f>
        <v>12</v>
      </c>
      <c r="N110" s="16">
        <f>E110-IF(Choices!$C$6="No",I110,0)-IF(Choices!$C$8="No",K110,0)</f>
        <v>0</v>
      </c>
      <c r="O110" s="16">
        <f>F110-IF(Choices!$C$5="No",H110,0)-IF(Choices!$C$7="No",J110,0)</f>
        <v>9</v>
      </c>
    </row>
    <row r="111">
      <c r="A111" s="15" t="inlineStr">
        <is>
          <t>NY</t>
        </is>
      </c>
      <c r="B111" s="15" t="inlineStr">
        <is>
          <t>Fulton</t>
        </is>
      </c>
      <c r="C111" s="16" t="n">
        <v>0</v>
      </c>
      <c r="D111" s="16" t="n">
        <v>12</v>
      </c>
      <c r="E111" s="16" t="n">
        <v>1</v>
      </c>
      <c r="F111" s="16" t="n">
        <v>9</v>
      </c>
      <c r="G111" s="16" t="n">
        <v>2</v>
      </c>
      <c r="H111" s="16" t="n">
        <v>1</v>
      </c>
      <c r="I111" s="16" t="n">
        <v>0</v>
      </c>
      <c r="J111" s="16" t="n">
        <v>0</v>
      </c>
      <c r="K111" s="16" t="n">
        <v>1</v>
      </c>
      <c r="L111" s="16">
        <f>C111</f>
        <v>0</v>
      </c>
      <c r="M111" s="16">
        <f>D111-IF(Choices!$C$5="No",G111,0)</f>
        <v>12</v>
      </c>
      <c r="N111" s="16">
        <f>E111-IF(Choices!$C$6="No",I111,0)-IF(Choices!$C$8="No",K111,0)</f>
        <v>1</v>
      </c>
      <c r="O111" s="16">
        <f>F111-IF(Choices!$C$5="No",H111,0)-IF(Choices!$C$7="No",J111,0)</f>
        <v>9</v>
      </c>
    </row>
    <row r="112">
      <c r="A112" s="15" t="inlineStr">
        <is>
          <t>NY</t>
        </is>
      </c>
      <c r="B112" s="15" t="inlineStr">
        <is>
          <t>Genesee</t>
        </is>
      </c>
      <c r="C112" s="16" t="n">
        <v>0</v>
      </c>
      <c r="D112" s="16" t="n">
        <v>12</v>
      </c>
      <c r="E112" s="16" t="n">
        <v>6</v>
      </c>
      <c r="F112" s="16" t="n">
        <v>4</v>
      </c>
      <c r="G112" s="16" t="n">
        <v>2</v>
      </c>
      <c r="H112" s="16" t="n">
        <v>1</v>
      </c>
      <c r="I112" s="16" t="n">
        <v>0</v>
      </c>
      <c r="J112" s="16" t="n">
        <v>0</v>
      </c>
      <c r="K112" s="16" t="n">
        <v>6</v>
      </c>
      <c r="L112" s="16">
        <f>C112</f>
        <v>0</v>
      </c>
      <c r="M112" s="16">
        <f>D112-IF(Choices!$C$5="No",G112,0)</f>
        <v>12</v>
      </c>
      <c r="N112" s="16">
        <f>E112-IF(Choices!$C$6="No",I112,0)-IF(Choices!$C$8="No",K112,0)</f>
        <v>6</v>
      </c>
      <c r="O112" s="16">
        <f>F112-IF(Choices!$C$5="No",H112,0)-IF(Choices!$C$7="No",J112,0)</f>
        <v>4</v>
      </c>
    </row>
    <row r="113">
      <c r="A113" s="15" t="inlineStr">
        <is>
          <t>NY</t>
        </is>
      </c>
      <c r="B113" s="15" t="inlineStr">
        <is>
          <t>Greene</t>
        </is>
      </c>
      <c r="C113" s="16" t="n">
        <v>6</v>
      </c>
      <c r="D113" s="16" t="n">
        <v>12</v>
      </c>
      <c r="E113" s="16" t="n">
        <v>1</v>
      </c>
      <c r="F113" s="16" t="n">
        <v>8</v>
      </c>
      <c r="G113" s="16" t="n">
        <v>2</v>
      </c>
      <c r="H113" s="16" t="n">
        <v>1</v>
      </c>
      <c r="I113" s="16" t="n">
        <v>0</v>
      </c>
      <c r="J113" s="16" t="n">
        <v>0</v>
      </c>
      <c r="K113" s="16" t="n">
        <v>1</v>
      </c>
      <c r="L113" s="16">
        <f>C113</f>
        <v>6</v>
      </c>
      <c r="M113" s="16">
        <f>D113-IF(Choices!$C$5="No",G113,0)</f>
        <v>12</v>
      </c>
      <c r="N113" s="16">
        <f>E113-IF(Choices!$C$6="No",I113,0)-IF(Choices!$C$8="No",K113,0)</f>
        <v>1</v>
      </c>
      <c r="O113" s="16">
        <f>F113-IF(Choices!$C$5="No",H113,0)-IF(Choices!$C$7="No",J113,0)</f>
        <v>8</v>
      </c>
    </row>
    <row r="114">
      <c r="A114" s="15" t="inlineStr">
        <is>
          <t>NY</t>
        </is>
      </c>
      <c r="B114" s="15" t="inlineStr">
        <is>
          <t>Hamilton</t>
        </is>
      </c>
      <c r="C114" s="16" t="n">
        <v>6</v>
      </c>
      <c r="D114" s="16" t="n">
        <v>12</v>
      </c>
      <c r="E114" s="16" t="n">
        <v>0</v>
      </c>
      <c r="F114" s="16" t="n">
        <v>9</v>
      </c>
      <c r="G114" s="16" t="n">
        <v>2</v>
      </c>
      <c r="H114" s="16" t="n">
        <v>1</v>
      </c>
      <c r="I114" s="16" t="n">
        <v>0</v>
      </c>
      <c r="J114" s="16" t="n">
        <v>0</v>
      </c>
      <c r="K114" s="16" t="n">
        <v>0</v>
      </c>
      <c r="L114" s="16">
        <f>C114</f>
        <v>6</v>
      </c>
      <c r="M114" s="16">
        <f>D114-IF(Choices!$C$5="No",G114,0)</f>
        <v>12</v>
      </c>
      <c r="N114" s="16">
        <f>E114-IF(Choices!$C$6="No",I114,0)-IF(Choices!$C$8="No",K114,0)</f>
        <v>0</v>
      </c>
      <c r="O114" s="16">
        <f>F114-IF(Choices!$C$5="No",H114,0)-IF(Choices!$C$7="No",J114,0)</f>
        <v>9</v>
      </c>
    </row>
    <row r="115">
      <c r="A115" s="15" t="inlineStr">
        <is>
          <t>NY</t>
        </is>
      </c>
      <c r="B115" s="15" t="inlineStr">
        <is>
          <t>Herkimer</t>
        </is>
      </c>
      <c r="C115" s="16" t="n">
        <v>0</v>
      </c>
      <c r="D115" s="16" t="n">
        <v>11</v>
      </c>
      <c r="E115" s="16" t="n">
        <v>0</v>
      </c>
      <c r="F115" s="16" t="n">
        <v>7</v>
      </c>
      <c r="G115" s="16" t="n">
        <v>2</v>
      </c>
      <c r="H115" s="16" t="n">
        <v>1</v>
      </c>
      <c r="I115" s="16" t="n">
        <v>0</v>
      </c>
      <c r="J115" s="16" t="n">
        <v>0</v>
      </c>
      <c r="K115" s="16" t="n">
        <v>0</v>
      </c>
      <c r="L115" s="16">
        <f>C115</f>
        <v>0</v>
      </c>
      <c r="M115" s="16">
        <f>D115-IF(Choices!$C$5="No",G115,0)</f>
        <v>11</v>
      </c>
      <c r="N115" s="16">
        <f>E115-IF(Choices!$C$6="No",I115,0)-IF(Choices!$C$8="No",K115,0)</f>
        <v>0</v>
      </c>
      <c r="O115" s="16">
        <f>F115-IF(Choices!$C$5="No",H115,0)-IF(Choices!$C$7="No",J115,0)</f>
        <v>7</v>
      </c>
    </row>
    <row r="116">
      <c r="A116" s="15" t="inlineStr">
        <is>
          <t>NY</t>
        </is>
      </c>
      <c r="B116" s="15" t="inlineStr">
        <is>
          <t>Jefferson</t>
        </is>
      </c>
      <c r="C116" s="16" t="n">
        <v>0</v>
      </c>
      <c r="D116" s="16" t="n">
        <v>12</v>
      </c>
      <c r="E116" s="16" t="n">
        <v>0</v>
      </c>
      <c r="F116" s="16" t="n">
        <v>9</v>
      </c>
      <c r="G116" s="16" t="n">
        <v>2</v>
      </c>
      <c r="H116" s="16" t="n">
        <v>1</v>
      </c>
      <c r="I116" s="16" t="n">
        <v>0</v>
      </c>
      <c r="J116" s="16" t="n">
        <v>0</v>
      </c>
      <c r="K116" s="16" t="n">
        <v>0</v>
      </c>
      <c r="L116" s="16">
        <f>C116</f>
        <v>0</v>
      </c>
      <c r="M116" s="16">
        <f>D116-IF(Choices!$C$5="No",G116,0)</f>
        <v>12</v>
      </c>
      <c r="N116" s="16">
        <f>E116-IF(Choices!$C$6="No",I116,0)-IF(Choices!$C$8="No",K116,0)</f>
        <v>0</v>
      </c>
      <c r="O116" s="16">
        <f>F116-IF(Choices!$C$5="No",H116,0)-IF(Choices!$C$7="No",J116,0)</f>
        <v>9</v>
      </c>
    </row>
    <row r="117">
      <c r="A117" s="15" t="inlineStr">
        <is>
          <t>NY</t>
        </is>
      </c>
      <c r="B117" s="15" t="inlineStr">
        <is>
          <t>Kings</t>
        </is>
      </c>
      <c r="C117" s="16" t="n">
        <v>6</v>
      </c>
      <c r="D117" s="16" t="n">
        <v>12</v>
      </c>
      <c r="E117" s="16" t="n">
        <v>0</v>
      </c>
      <c r="F117" s="16" t="n">
        <v>11</v>
      </c>
      <c r="G117" s="16" t="n">
        <v>2</v>
      </c>
      <c r="H117" s="16" t="n">
        <v>1</v>
      </c>
      <c r="I117" s="16" t="n">
        <v>0</v>
      </c>
      <c r="J117" s="16" t="n">
        <v>0</v>
      </c>
      <c r="K117" s="16" t="n">
        <v>0</v>
      </c>
      <c r="L117" s="16">
        <f>C117</f>
        <v>6</v>
      </c>
      <c r="M117" s="16">
        <f>D117-IF(Choices!$C$5="No",G117,0)</f>
        <v>12</v>
      </c>
      <c r="N117" s="16">
        <f>E117-IF(Choices!$C$6="No",I117,0)-IF(Choices!$C$8="No",K117,0)</f>
        <v>0</v>
      </c>
      <c r="O117" s="16">
        <f>F117-IF(Choices!$C$5="No",H117,0)-IF(Choices!$C$7="No",J117,0)</f>
        <v>11</v>
      </c>
    </row>
    <row r="118">
      <c r="A118" s="15" t="inlineStr">
        <is>
          <t>NY</t>
        </is>
      </c>
      <c r="B118" s="15" t="inlineStr">
        <is>
          <t>Lewis</t>
        </is>
      </c>
      <c r="C118" s="16" t="n">
        <v>0</v>
      </c>
      <c r="D118" s="16" t="n">
        <v>8</v>
      </c>
      <c r="E118" s="16" t="n">
        <v>0</v>
      </c>
      <c r="F118" s="16" t="n">
        <v>9</v>
      </c>
      <c r="G118" s="16" t="n">
        <v>2</v>
      </c>
      <c r="H118" s="16" t="n">
        <v>1</v>
      </c>
      <c r="I118" s="16" t="n">
        <v>0</v>
      </c>
      <c r="J118" s="16" t="n">
        <v>0</v>
      </c>
      <c r="K118" s="16" t="n">
        <v>0</v>
      </c>
      <c r="L118" s="16">
        <f>C118</f>
        <v>0</v>
      </c>
      <c r="M118" s="16">
        <f>D118-IF(Choices!$C$5="No",G118,0)</f>
        <v>8</v>
      </c>
      <c r="N118" s="16">
        <f>E118-IF(Choices!$C$6="No",I118,0)-IF(Choices!$C$8="No",K118,0)</f>
        <v>0</v>
      </c>
      <c r="O118" s="16">
        <f>F118-IF(Choices!$C$5="No",H118,0)-IF(Choices!$C$7="No",J118,0)</f>
        <v>9</v>
      </c>
    </row>
    <row r="119">
      <c r="A119" s="15" t="inlineStr">
        <is>
          <t>NY</t>
        </is>
      </c>
      <c r="B119" s="15" t="inlineStr">
        <is>
          <t>Livingston</t>
        </is>
      </c>
      <c r="C119" s="16" t="n">
        <v>0</v>
      </c>
      <c r="D119" s="16" t="n">
        <v>8</v>
      </c>
      <c r="E119" s="16" t="n">
        <v>0</v>
      </c>
      <c r="F119" s="16" t="n">
        <v>4</v>
      </c>
      <c r="G119" s="16" t="n">
        <v>2</v>
      </c>
      <c r="H119" s="16" t="n">
        <v>1</v>
      </c>
      <c r="I119" s="16" t="n">
        <v>0</v>
      </c>
      <c r="J119" s="16" t="n">
        <v>0</v>
      </c>
      <c r="K119" s="16" t="n">
        <v>0</v>
      </c>
      <c r="L119" s="16">
        <f>C119</f>
        <v>0</v>
      </c>
      <c r="M119" s="16">
        <f>D119-IF(Choices!$C$5="No",G119,0)</f>
        <v>8</v>
      </c>
      <c r="N119" s="16">
        <f>E119-IF(Choices!$C$6="No",I119,0)-IF(Choices!$C$8="No",K119,0)</f>
        <v>0</v>
      </c>
      <c r="O119" s="16">
        <f>F119-IF(Choices!$C$5="No",H119,0)-IF(Choices!$C$7="No",J119,0)</f>
        <v>4</v>
      </c>
    </row>
    <row r="120">
      <c r="A120" s="15" t="inlineStr">
        <is>
          <t>NY</t>
        </is>
      </c>
      <c r="B120" s="15" t="inlineStr">
        <is>
          <t>Madison</t>
        </is>
      </c>
      <c r="C120" s="16" t="n">
        <v>0</v>
      </c>
      <c r="D120" s="16" t="n">
        <v>12</v>
      </c>
      <c r="E120" s="16" t="n">
        <v>0</v>
      </c>
      <c r="F120" s="16" t="n">
        <v>9</v>
      </c>
      <c r="G120" s="16" t="n">
        <v>2</v>
      </c>
      <c r="H120" s="16" t="n">
        <v>1</v>
      </c>
      <c r="I120" s="16" t="n">
        <v>0</v>
      </c>
      <c r="J120" s="16" t="n">
        <v>0</v>
      </c>
      <c r="K120" s="16" t="n">
        <v>0</v>
      </c>
      <c r="L120" s="16">
        <f>C120</f>
        <v>0</v>
      </c>
      <c r="M120" s="16">
        <f>D120-IF(Choices!$C$5="No",G120,0)</f>
        <v>12</v>
      </c>
      <c r="N120" s="16">
        <f>E120-IF(Choices!$C$6="No",I120,0)-IF(Choices!$C$8="No",K120,0)</f>
        <v>0</v>
      </c>
      <c r="O120" s="16">
        <f>F120-IF(Choices!$C$5="No",H120,0)-IF(Choices!$C$7="No",J120,0)</f>
        <v>9</v>
      </c>
    </row>
    <row r="121">
      <c r="A121" s="15" t="inlineStr">
        <is>
          <t>NY</t>
        </is>
      </c>
      <c r="B121" s="15" t="inlineStr">
        <is>
          <t>Monroe</t>
        </is>
      </c>
      <c r="C121" s="16" t="n">
        <v>0</v>
      </c>
      <c r="D121" s="16" t="n">
        <v>8</v>
      </c>
      <c r="E121" s="16" t="n">
        <v>0</v>
      </c>
      <c r="F121" s="16" t="n">
        <v>4</v>
      </c>
      <c r="G121" s="16" t="n">
        <v>2</v>
      </c>
      <c r="H121" s="16" t="n">
        <v>1</v>
      </c>
      <c r="I121" s="16" t="n">
        <v>0</v>
      </c>
      <c r="J121" s="16" t="n">
        <v>0</v>
      </c>
      <c r="K121" s="16" t="n">
        <v>0</v>
      </c>
      <c r="L121" s="16">
        <f>C121</f>
        <v>0</v>
      </c>
      <c r="M121" s="16">
        <f>D121-IF(Choices!$C$5="No",G121,0)</f>
        <v>8</v>
      </c>
      <c r="N121" s="16">
        <f>E121-IF(Choices!$C$6="No",I121,0)-IF(Choices!$C$8="No",K121,0)</f>
        <v>0</v>
      </c>
      <c r="O121" s="16">
        <f>F121-IF(Choices!$C$5="No",H121,0)-IF(Choices!$C$7="No",J121,0)</f>
        <v>4</v>
      </c>
    </row>
    <row r="122">
      <c r="A122" s="15" t="inlineStr">
        <is>
          <t>NY</t>
        </is>
      </c>
      <c r="B122" s="15" t="inlineStr">
        <is>
          <t>Montgomery</t>
        </is>
      </c>
      <c r="C122" s="16" t="n">
        <v>6</v>
      </c>
      <c r="D122" s="16" t="n">
        <v>12</v>
      </c>
      <c r="E122" s="16" t="n">
        <v>1</v>
      </c>
      <c r="F122" s="16" t="n">
        <v>6</v>
      </c>
      <c r="G122" s="16" t="n">
        <v>2</v>
      </c>
      <c r="H122" s="16" t="n">
        <v>1</v>
      </c>
      <c r="I122" s="16" t="n">
        <v>0</v>
      </c>
      <c r="J122" s="16" t="n">
        <v>0</v>
      </c>
      <c r="K122" s="16" t="n">
        <v>1</v>
      </c>
      <c r="L122" s="16">
        <f>C122</f>
        <v>6</v>
      </c>
      <c r="M122" s="16">
        <f>D122-IF(Choices!$C$5="No",G122,0)</f>
        <v>12</v>
      </c>
      <c r="N122" s="16">
        <f>E122-IF(Choices!$C$6="No",I122,0)-IF(Choices!$C$8="No",K122,0)</f>
        <v>1</v>
      </c>
      <c r="O122" s="16">
        <f>F122-IF(Choices!$C$5="No",H122,0)-IF(Choices!$C$7="No",J122,0)</f>
        <v>6</v>
      </c>
    </row>
    <row r="123">
      <c r="A123" s="15" t="inlineStr">
        <is>
          <t>NY</t>
        </is>
      </c>
      <c r="B123" s="15" t="inlineStr">
        <is>
          <t>Nassau</t>
        </is>
      </c>
      <c r="C123" s="16" t="n">
        <v>6</v>
      </c>
      <c r="D123" s="16" t="n">
        <v>12</v>
      </c>
      <c r="E123" s="16" t="n">
        <v>0</v>
      </c>
      <c r="F123" s="16" t="n">
        <v>9</v>
      </c>
      <c r="G123" s="16" t="n">
        <v>2</v>
      </c>
      <c r="H123" s="16" t="n">
        <v>1</v>
      </c>
      <c r="I123" s="16" t="n">
        <v>0</v>
      </c>
      <c r="J123" s="16" t="n">
        <v>0</v>
      </c>
      <c r="K123" s="16" t="n">
        <v>0</v>
      </c>
      <c r="L123" s="16">
        <f>C123</f>
        <v>6</v>
      </c>
      <c r="M123" s="16">
        <f>D123-IF(Choices!$C$5="No",G123,0)</f>
        <v>12</v>
      </c>
      <c r="N123" s="16">
        <f>E123-IF(Choices!$C$6="No",I123,0)-IF(Choices!$C$8="No",K123,0)</f>
        <v>0</v>
      </c>
      <c r="O123" s="16">
        <f>F123-IF(Choices!$C$5="No",H123,0)-IF(Choices!$C$7="No",J123,0)</f>
        <v>9</v>
      </c>
    </row>
    <row r="124">
      <c r="A124" s="15" t="inlineStr">
        <is>
          <t>NY</t>
        </is>
      </c>
      <c r="B124" s="15" t="inlineStr">
        <is>
          <t>New York</t>
        </is>
      </c>
      <c r="C124" s="16" t="n">
        <v>0</v>
      </c>
      <c r="D124" s="16" t="n">
        <v>11</v>
      </c>
      <c r="E124" s="16" t="n">
        <v>0</v>
      </c>
      <c r="F124" s="16" t="n">
        <v>8</v>
      </c>
      <c r="G124" s="16" t="n">
        <v>2</v>
      </c>
      <c r="H124" s="16" t="n">
        <v>1</v>
      </c>
      <c r="I124" s="16" t="n">
        <v>0</v>
      </c>
      <c r="J124" s="16" t="n">
        <v>0</v>
      </c>
      <c r="K124" s="16" t="n">
        <v>0</v>
      </c>
      <c r="L124" s="16">
        <f>C124</f>
        <v>0</v>
      </c>
      <c r="M124" s="16">
        <f>D124-IF(Choices!$C$5="No",G124,0)</f>
        <v>11</v>
      </c>
      <c r="N124" s="16">
        <f>E124-IF(Choices!$C$6="No",I124,0)-IF(Choices!$C$8="No",K124,0)</f>
        <v>0</v>
      </c>
      <c r="O124" s="16">
        <f>F124-IF(Choices!$C$5="No",H124,0)-IF(Choices!$C$7="No",J124,0)</f>
        <v>8</v>
      </c>
    </row>
    <row r="125">
      <c r="A125" s="15" t="inlineStr">
        <is>
          <t>NY</t>
        </is>
      </c>
      <c r="B125" s="15" t="inlineStr">
        <is>
          <t>Niagara</t>
        </is>
      </c>
      <c r="C125" s="16" t="n">
        <v>0</v>
      </c>
      <c r="D125" s="16" t="n">
        <v>12</v>
      </c>
      <c r="E125" s="16" t="n">
        <v>6</v>
      </c>
      <c r="F125" s="16" t="n">
        <v>10</v>
      </c>
      <c r="G125" s="16" t="n">
        <v>2</v>
      </c>
      <c r="H125" s="16" t="n">
        <v>1</v>
      </c>
      <c r="I125" s="16" t="n">
        <v>0</v>
      </c>
      <c r="J125" s="16" t="n">
        <v>0</v>
      </c>
      <c r="K125" s="16" t="n">
        <v>6</v>
      </c>
      <c r="L125" s="16">
        <f>C125</f>
        <v>0</v>
      </c>
      <c r="M125" s="16">
        <f>D125-IF(Choices!$C$5="No",G125,0)</f>
        <v>12</v>
      </c>
      <c r="N125" s="16">
        <f>E125-IF(Choices!$C$6="No",I125,0)-IF(Choices!$C$8="No",K125,0)</f>
        <v>6</v>
      </c>
      <c r="O125" s="16">
        <f>F125-IF(Choices!$C$5="No",H125,0)-IF(Choices!$C$7="No",J125,0)</f>
        <v>10</v>
      </c>
    </row>
    <row r="126">
      <c r="A126" s="15" t="inlineStr">
        <is>
          <t>NY</t>
        </is>
      </c>
      <c r="B126" s="15" t="inlineStr">
        <is>
          <t>Oneida</t>
        </is>
      </c>
      <c r="C126" s="16" t="n">
        <v>0</v>
      </c>
      <c r="D126" s="16" t="n">
        <v>12</v>
      </c>
      <c r="E126" s="16" t="n">
        <v>0</v>
      </c>
      <c r="F126" s="16" t="n">
        <v>9</v>
      </c>
      <c r="G126" s="16" t="n">
        <v>2</v>
      </c>
      <c r="H126" s="16" t="n">
        <v>1</v>
      </c>
      <c r="I126" s="16" t="n">
        <v>0</v>
      </c>
      <c r="J126" s="16" t="n">
        <v>0</v>
      </c>
      <c r="K126" s="16" t="n">
        <v>0</v>
      </c>
      <c r="L126" s="16">
        <f>C126</f>
        <v>0</v>
      </c>
      <c r="M126" s="16">
        <f>D126-IF(Choices!$C$5="No",G126,0)</f>
        <v>12</v>
      </c>
      <c r="N126" s="16">
        <f>E126-IF(Choices!$C$6="No",I126,0)-IF(Choices!$C$8="No",K126,0)</f>
        <v>0</v>
      </c>
      <c r="O126" s="16">
        <f>F126-IF(Choices!$C$5="No",H126,0)-IF(Choices!$C$7="No",J126,0)</f>
        <v>9</v>
      </c>
    </row>
    <row r="127">
      <c r="A127" s="15" t="inlineStr">
        <is>
          <t>NY</t>
        </is>
      </c>
      <c r="B127" s="15" t="inlineStr">
        <is>
          <t>Onondaga</t>
        </is>
      </c>
      <c r="C127" s="16" t="n">
        <v>0</v>
      </c>
      <c r="D127" s="16" t="n">
        <v>9</v>
      </c>
      <c r="E127" s="16" t="n">
        <v>0</v>
      </c>
      <c r="F127" s="16" t="n">
        <v>9</v>
      </c>
      <c r="G127" s="16" t="n">
        <v>2</v>
      </c>
      <c r="H127" s="16" t="n">
        <v>1</v>
      </c>
      <c r="I127" s="16" t="n">
        <v>0</v>
      </c>
      <c r="J127" s="16" t="n">
        <v>0</v>
      </c>
      <c r="K127" s="16" t="n">
        <v>0</v>
      </c>
      <c r="L127" s="16">
        <f>C127</f>
        <v>0</v>
      </c>
      <c r="M127" s="16">
        <f>D127-IF(Choices!$C$5="No",G127,0)</f>
        <v>9</v>
      </c>
      <c r="N127" s="16">
        <f>E127-IF(Choices!$C$6="No",I127,0)-IF(Choices!$C$8="No",K127,0)</f>
        <v>0</v>
      </c>
      <c r="O127" s="16">
        <f>F127-IF(Choices!$C$5="No",H127,0)-IF(Choices!$C$7="No",J127,0)</f>
        <v>9</v>
      </c>
    </row>
    <row r="128">
      <c r="A128" s="15" t="inlineStr">
        <is>
          <t>NY</t>
        </is>
      </c>
      <c r="B128" s="15" t="inlineStr">
        <is>
          <t>Ontario</t>
        </is>
      </c>
      <c r="C128" s="16" t="n">
        <v>0</v>
      </c>
      <c r="D128" s="16" t="n">
        <v>12</v>
      </c>
      <c r="E128" s="16" t="n">
        <v>0</v>
      </c>
      <c r="F128" s="16" t="n">
        <v>4</v>
      </c>
      <c r="G128" s="16" t="n">
        <v>2</v>
      </c>
      <c r="H128" s="16" t="n">
        <v>1</v>
      </c>
      <c r="I128" s="16" t="n">
        <v>0</v>
      </c>
      <c r="J128" s="16" t="n">
        <v>0</v>
      </c>
      <c r="K128" s="16" t="n">
        <v>0</v>
      </c>
      <c r="L128" s="16">
        <f>C128</f>
        <v>0</v>
      </c>
      <c r="M128" s="16">
        <f>D128-IF(Choices!$C$5="No",G128,0)</f>
        <v>12</v>
      </c>
      <c r="N128" s="16">
        <f>E128-IF(Choices!$C$6="No",I128,0)-IF(Choices!$C$8="No",K128,0)</f>
        <v>0</v>
      </c>
      <c r="O128" s="16">
        <f>F128-IF(Choices!$C$5="No",H128,0)-IF(Choices!$C$7="No",J128,0)</f>
        <v>4</v>
      </c>
    </row>
    <row r="129">
      <c r="A129" s="15" t="inlineStr">
        <is>
          <t>NY</t>
        </is>
      </c>
      <c r="B129" s="15" t="inlineStr">
        <is>
          <t>Orange</t>
        </is>
      </c>
      <c r="C129" s="16" t="n">
        <v>0</v>
      </c>
      <c r="D129" s="16" t="n">
        <v>12</v>
      </c>
      <c r="E129" s="16" t="n">
        <v>0</v>
      </c>
      <c r="F129" s="16" t="n">
        <v>8</v>
      </c>
      <c r="G129" s="16" t="n">
        <v>2</v>
      </c>
      <c r="H129" s="16" t="n">
        <v>1</v>
      </c>
      <c r="I129" s="16" t="n">
        <v>0</v>
      </c>
      <c r="J129" s="16" t="n">
        <v>0</v>
      </c>
      <c r="K129" s="16" t="n">
        <v>0</v>
      </c>
      <c r="L129" s="16">
        <f>C129</f>
        <v>0</v>
      </c>
      <c r="M129" s="16">
        <f>D129-IF(Choices!$C$5="No",G129,0)</f>
        <v>12</v>
      </c>
      <c r="N129" s="16">
        <f>E129-IF(Choices!$C$6="No",I129,0)-IF(Choices!$C$8="No",K129,0)</f>
        <v>0</v>
      </c>
      <c r="O129" s="16">
        <f>F129-IF(Choices!$C$5="No",H129,0)-IF(Choices!$C$7="No",J129,0)</f>
        <v>8</v>
      </c>
    </row>
    <row r="130">
      <c r="A130" s="15" t="inlineStr">
        <is>
          <t>NY</t>
        </is>
      </c>
      <c r="B130" s="15" t="inlineStr">
        <is>
          <t>Orleans</t>
        </is>
      </c>
      <c r="C130" s="16" t="n">
        <v>0</v>
      </c>
      <c r="D130" s="16" t="n">
        <v>8</v>
      </c>
      <c r="E130" s="16" t="n">
        <v>6</v>
      </c>
      <c r="F130" s="16" t="n">
        <v>4</v>
      </c>
      <c r="G130" s="16" t="n">
        <v>2</v>
      </c>
      <c r="H130" s="16" t="n">
        <v>1</v>
      </c>
      <c r="I130" s="16" t="n">
        <v>0</v>
      </c>
      <c r="J130" s="16" t="n">
        <v>0</v>
      </c>
      <c r="K130" s="16" t="n">
        <v>6</v>
      </c>
      <c r="L130" s="16">
        <f>C130</f>
        <v>0</v>
      </c>
      <c r="M130" s="16">
        <f>D130-IF(Choices!$C$5="No",G130,0)</f>
        <v>8</v>
      </c>
      <c r="N130" s="16">
        <f>E130-IF(Choices!$C$6="No",I130,0)-IF(Choices!$C$8="No",K130,0)</f>
        <v>6</v>
      </c>
      <c r="O130" s="16">
        <f>F130-IF(Choices!$C$5="No",H130,0)-IF(Choices!$C$7="No",J130,0)</f>
        <v>4</v>
      </c>
    </row>
    <row r="131">
      <c r="A131" s="15" t="inlineStr">
        <is>
          <t>NY</t>
        </is>
      </c>
      <c r="B131" s="15" t="inlineStr">
        <is>
          <t>Oswego</t>
        </is>
      </c>
      <c r="C131" s="16" t="n">
        <v>0</v>
      </c>
      <c r="D131" s="16" t="n">
        <v>12</v>
      </c>
      <c r="E131" s="16" t="n">
        <v>0</v>
      </c>
      <c r="F131" s="16" t="n">
        <v>8</v>
      </c>
      <c r="G131" s="16" t="n">
        <v>2</v>
      </c>
      <c r="H131" s="16" t="n">
        <v>1</v>
      </c>
      <c r="I131" s="16" t="n">
        <v>0</v>
      </c>
      <c r="J131" s="16" t="n">
        <v>0</v>
      </c>
      <c r="K131" s="16" t="n">
        <v>0</v>
      </c>
      <c r="L131" s="16">
        <f>C131</f>
        <v>0</v>
      </c>
      <c r="M131" s="16">
        <f>D131-IF(Choices!$C$5="No",G131,0)</f>
        <v>12</v>
      </c>
      <c r="N131" s="16">
        <f>E131-IF(Choices!$C$6="No",I131,0)-IF(Choices!$C$8="No",K131,0)</f>
        <v>0</v>
      </c>
      <c r="O131" s="16">
        <f>F131-IF(Choices!$C$5="No",H131,0)-IF(Choices!$C$7="No",J131,0)</f>
        <v>8</v>
      </c>
    </row>
    <row r="132">
      <c r="A132" s="15" t="inlineStr">
        <is>
          <t>NY</t>
        </is>
      </c>
      <c r="B132" s="15" t="inlineStr">
        <is>
          <t>Otsego</t>
        </is>
      </c>
      <c r="C132" s="16" t="n">
        <v>0</v>
      </c>
      <c r="D132" s="16" t="n">
        <v>8</v>
      </c>
      <c r="E132" s="16" t="n">
        <v>0</v>
      </c>
      <c r="F132" s="16" t="n">
        <v>8</v>
      </c>
      <c r="G132" s="16" t="n">
        <v>2</v>
      </c>
      <c r="H132" s="16" t="n">
        <v>1</v>
      </c>
      <c r="I132" s="16" t="n">
        <v>0</v>
      </c>
      <c r="J132" s="16" t="n">
        <v>0</v>
      </c>
      <c r="K132" s="16" t="n">
        <v>0</v>
      </c>
      <c r="L132" s="16">
        <f>C132</f>
        <v>0</v>
      </c>
      <c r="M132" s="16">
        <f>D132-IF(Choices!$C$5="No",G132,0)</f>
        <v>8</v>
      </c>
      <c r="N132" s="16">
        <f>E132-IF(Choices!$C$6="No",I132,0)-IF(Choices!$C$8="No",K132,0)</f>
        <v>0</v>
      </c>
      <c r="O132" s="16">
        <f>F132-IF(Choices!$C$5="No",H132,0)-IF(Choices!$C$7="No",J132,0)</f>
        <v>8</v>
      </c>
    </row>
    <row r="133">
      <c r="A133" s="15" t="inlineStr">
        <is>
          <t>NY</t>
        </is>
      </c>
      <c r="B133" s="15" t="inlineStr">
        <is>
          <t>Putnam</t>
        </is>
      </c>
      <c r="C133" s="16" t="n">
        <v>0</v>
      </c>
      <c r="D133" s="16" t="n">
        <v>12</v>
      </c>
      <c r="E133" s="16" t="n">
        <v>0</v>
      </c>
      <c r="F133" s="16" t="n">
        <v>8</v>
      </c>
      <c r="G133" s="16" t="n">
        <v>2</v>
      </c>
      <c r="H133" s="16" t="n">
        <v>1</v>
      </c>
      <c r="I133" s="16" t="n">
        <v>0</v>
      </c>
      <c r="J133" s="16" t="n">
        <v>0</v>
      </c>
      <c r="K133" s="16" t="n">
        <v>0</v>
      </c>
      <c r="L133" s="16">
        <f>C133</f>
        <v>0</v>
      </c>
      <c r="M133" s="16">
        <f>D133-IF(Choices!$C$5="No",G133,0)</f>
        <v>12</v>
      </c>
      <c r="N133" s="16">
        <f>E133-IF(Choices!$C$6="No",I133,0)-IF(Choices!$C$8="No",K133,0)</f>
        <v>0</v>
      </c>
      <c r="O133" s="16">
        <f>F133-IF(Choices!$C$5="No",H133,0)-IF(Choices!$C$7="No",J133,0)</f>
        <v>8</v>
      </c>
    </row>
    <row r="134">
      <c r="A134" s="15" t="inlineStr">
        <is>
          <t>NY</t>
        </is>
      </c>
      <c r="B134" s="15" t="inlineStr">
        <is>
          <t>Queens</t>
        </is>
      </c>
      <c r="C134" s="16" t="n">
        <v>6</v>
      </c>
      <c r="D134" s="16" t="n">
        <v>8</v>
      </c>
      <c r="E134" s="16" t="n">
        <v>0</v>
      </c>
      <c r="F134" s="16" t="n">
        <v>11</v>
      </c>
      <c r="G134" s="16" t="n">
        <v>2</v>
      </c>
      <c r="H134" s="16" t="n">
        <v>1</v>
      </c>
      <c r="I134" s="16" t="n">
        <v>0</v>
      </c>
      <c r="J134" s="16" t="n">
        <v>0</v>
      </c>
      <c r="K134" s="16" t="n">
        <v>0</v>
      </c>
      <c r="L134" s="16">
        <f>C134</f>
        <v>6</v>
      </c>
      <c r="M134" s="16">
        <f>D134-IF(Choices!$C$5="No",G134,0)</f>
        <v>8</v>
      </c>
      <c r="N134" s="16">
        <f>E134-IF(Choices!$C$6="No",I134,0)-IF(Choices!$C$8="No",K134,0)</f>
        <v>0</v>
      </c>
      <c r="O134" s="16">
        <f>F134-IF(Choices!$C$5="No",H134,0)-IF(Choices!$C$7="No",J134,0)</f>
        <v>11</v>
      </c>
    </row>
    <row r="135">
      <c r="A135" s="15" t="inlineStr">
        <is>
          <t>NY</t>
        </is>
      </c>
      <c r="B135" s="15" t="inlineStr">
        <is>
          <t>Rensselaer</t>
        </is>
      </c>
      <c r="C135" s="16" t="n">
        <v>6</v>
      </c>
      <c r="D135" s="16" t="n">
        <v>12</v>
      </c>
      <c r="E135" s="16" t="n">
        <v>1</v>
      </c>
      <c r="F135" s="16" t="n">
        <v>8</v>
      </c>
      <c r="G135" s="16" t="n">
        <v>2</v>
      </c>
      <c r="H135" s="16" t="n">
        <v>1</v>
      </c>
      <c r="I135" s="16" t="n">
        <v>0</v>
      </c>
      <c r="J135" s="16" t="n">
        <v>0</v>
      </c>
      <c r="K135" s="16" t="n">
        <v>1</v>
      </c>
      <c r="L135" s="16">
        <f>C135</f>
        <v>6</v>
      </c>
      <c r="M135" s="16">
        <f>D135-IF(Choices!$C$5="No",G135,0)</f>
        <v>12</v>
      </c>
      <c r="N135" s="16">
        <f>E135-IF(Choices!$C$6="No",I135,0)-IF(Choices!$C$8="No",K135,0)</f>
        <v>1</v>
      </c>
      <c r="O135" s="16">
        <f>F135-IF(Choices!$C$5="No",H135,0)-IF(Choices!$C$7="No",J135,0)</f>
        <v>8</v>
      </c>
    </row>
    <row r="136">
      <c r="A136" s="15" t="inlineStr">
        <is>
          <t>NY</t>
        </is>
      </c>
      <c r="B136" s="15" t="inlineStr">
        <is>
          <t>Richmond</t>
        </is>
      </c>
      <c r="C136" s="16" t="n">
        <v>6</v>
      </c>
      <c r="D136" s="16" t="n">
        <v>4</v>
      </c>
      <c r="E136" s="16" t="n">
        <v>0</v>
      </c>
      <c r="F136" s="16" t="n">
        <v>9</v>
      </c>
      <c r="G136" s="16" t="n">
        <v>2</v>
      </c>
      <c r="H136" s="16" t="n">
        <v>1</v>
      </c>
      <c r="I136" s="16" t="n">
        <v>0</v>
      </c>
      <c r="J136" s="16" t="n">
        <v>0</v>
      </c>
      <c r="K136" s="16" t="n">
        <v>0</v>
      </c>
      <c r="L136" s="16">
        <f>C136</f>
        <v>6</v>
      </c>
      <c r="M136" s="16">
        <f>D136-IF(Choices!$C$5="No",G136,0)</f>
        <v>4</v>
      </c>
      <c r="N136" s="16">
        <f>E136-IF(Choices!$C$6="No",I136,0)-IF(Choices!$C$8="No",K136,0)</f>
        <v>0</v>
      </c>
      <c r="O136" s="16">
        <f>F136-IF(Choices!$C$5="No",H136,0)-IF(Choices!$C$7="No",J136,0)</f>
        <v>9</v>
      </c>
    </row>
    <row r="137">
      <c r="A137" s="15" t="inlineStr">
        <is>
          <t>NY</t>
        </is>
      </c>
      <c r="B137" s="15" t="inlineStr">
        <is>
          <t>Rockland</t>
        </is>
      </c>
      <c r="C137" s="16" t="n">
        <v>0</v>
      </c>
      <c r="D137" s="16" t="n">
        <v>12</v>
      </c>
      <c r="E137" s="16" t="n">
        <v>0</v>
      </c>
      <c r="F137" s="16" t="n">
        <v>9</v>
      </c>
      <c r="G137" s="16" t="n">
        <v>2</v>
      </c>
      <c r="H137" s="16" t="n">
        <v>1</v>
      </c>
      <c r="I137" s="16" t="n">
        <v>0</v>
      </c>
      <c r="J137" s="16" t="n">
        <v>0</v>
      </c>
      <c r="K137" s="16" t="n">
        <v>0</v>
      </c>
      <c r="L137" s="16">
        <f>C137</f>
        <v>0</v>
      </c>
      <c r="M137" s="16">
        <f>D137-IF(Choices!$C$5="No",G137,0)</f>
        <v>12</v>
      </c>
      <c r="N137" s="16">
        <f>E137-IF(Choices!$C$6="No",I137,0)-IF(Choices!$C$8="No",K137,0)</f>
        <v>0</v>
      </c>
      <c r="O137" s="16">
        <f>F137-IF(Choices!$C$5="No",H137,0)-IF(Choices!$C$7="No",J137,0)</f>
        <v>9</v>
      </c>
    </row>
    <row r="138">
      <c r="A138" s="15" t="inlineStr">
        <is>
          <t>NY</t>
        </is>
      </c>
      <c r="B138" s="15" t="inlineStr">
        <is>
          <t>Saratoga</t>
        </is>
      </c>
      <c r="C138" s="16" t="n">
        <v>6</v>
      </c>
      <c r="D138" s="16" t="n">
        <v>12</v>
      </c>
      <c r="E138" s="16" t="n">
        <v>1</v>
      </c>
      <c r="F138" s="16" t="n">
        <v>8</v>
      </c>
      <c r="G138" s="16" t="n">
        <v>2</v>
      </c>
      <c r="H138" s="16" t="n">
        <v>1</v>
      </c>
      <c r="I138" s="16" t="n">
        <v>0</v>
      </c>
      <c r="J138" s="16" t="n">
        <v>0</v>
      </c>
      <c r="K138" s="16" t="n">
        <v>1</v>
      </c>
      <c r="L138" s="16">
        <f>C138</f>
        <v>6</v>
      </c>
      <c r="M138" s="16">
        <f>D138-IF(Choices!$C$5="No",G138,0)</f>
        <v>12</v>
      </c>
      <c r="N138" s="16">
        <f>E138-IF(Choices!$C$6="No",I138,0)-IF(Choices!$C$8="No",K138,0)</f>
        <v>1</v>
      </c>
      <c r="O138" s="16">
        <f>F138-IF(Choices!$C$5="No",H138,0)-IF(Choices!$C$7="No",J138,0)</f>
        <v>8</v>
      </c>
    </row>
    <row r="139">
      <c r="A139" s="15" t="inlineStr">
        <is>
          <t>NY</t>
        </is>
      </c>
      <c r="B139" s="15" t="inlineStr">
        <is>
          <t>Schenectady</t>
        </is>
      </c>
      <c r="C139" s="16" t="n">
        <v>6</v>
      </c>
      <c r="D139" s="16" t="n">
        <v>12</v>
      </c>
      <c r="E139" s="16" t="n">
        <v>1</v>
      </c>
      <c r="F139" s="16" t="n">
        <v>8</v>
      </c>
      <c r="G139" s="16" t="n">
        <v>2</v>
      </c>
      <c r="H139" s="16" t="n">
        <v>1</v>
      </c>
      <c r="I139" s="16" t="n">
        <v>0</v>
      </c>
      <c r="J139" s="16" t="n">
        <v>0</v>
      </c>
      <c r="K139" s="16" t="n">
        <v>1</v>
      </c>
      <c r="L139" s="16">
        <f>C139</f>
        <v>6</v>
      </c>
      <c r="M139" s="16">
        <f>D139-IF(Choices!$C$5="No",G139,0)</f>
        <v>12</v>
      </c>
      <c r="N139" s="16">
        <f>E139-IF(Choices!$C$6="No",I139,0)-IF(Choices!$C$8="No",K139,0)</f>
        <v>1</v>
      </c>
      <c r="O139" s="16">
        <f>F139-IF(Choices!$C$5="No",H139,0)-IF(Choices!$C$7="No",J139,0)</f>
        <v>8</v>
      </c>
    </row>
    <row r="140">
      <c r="A140" s="15" t="inlineStr">
        <is>
          <t>NY</t>
        </is>
      </c>
      <c r="B140" s="15" t="inlineStr">
        <is>
          <t>Schoharie</t>
        </is>
      </c>
      <c r="C140" s="16" t="n">
        <v>6</v>
      </c>
      <c r="D140" s="16" t="n">
        <v>12</v>
      </c>
      <c r="E140" s="16" t="n">
        <v>0</v>
      </c>
      <c r="F140" s="16" t="n">
        <v>6</v>
      </c>
      <c r="G140" s="16" t="n">
        <v>2</v>
      </c>
      <c r="H140" s="16" t="n">
        <v>1</v>
      </c>
      <c r="I140" s="16" t="n">
        <v>0</v>
      </c>
      <c r="J140" s="16" t="n">
        <v>0</v>
      </c>
      <c r="K140" s="16" t="n">
        <v>0</v>
      </c>
      <c r="L140" s="16">
        <f>C140</f>
        <v>6</v>
      </c>
      <c r="M140" s="16">
        <f>D140-IF(Choices!$C$5="No",G140,0)</f>
        <v>12</v>
      </c>
      <c r="N140" s="16">
        <f>E140-IF(Choices!$C$6="No",I140,0)-IF(Choices!$C$8="No",K140,0)</f>
        <v>0</v>
      </c>
      <c r="O140" s="16">
        <f>F140-IF(Choices!$C$5="No",H140,0)-IF(Choices!$C$7="No",J140,0)</f>
        <v>6</v>
      </c>
    </row>
    <row r="141">
      <c r="A141" s="15" t="inlineStr">
        <is>
          <t>NY</t>
        </is>
      </c>
      <c r="B141" s="15" t="inlineStr">
        <is>
          <t>Schuyler</t>
        </is>
      </c>
      <c r="C141" s="16" t="n">
        <v>0</v>
      </c>
      <c r="D141" s="16" t="n">
        <v>8</v>
      </c>
      <c r="E141" s="16" t="n">
        <v>0</v>
      </c>
      <c r="F141" s="16" t="n">
        <v>7</v>
      </c>
      <c r="G141" s="16" t="n">
        <v>2</v>
      </c>
      <c r="H141" s="16" t="n">
        <v>1</v>
      </c>
      <c r="I141" s="16" t="n">
        <v>0</v>
      </c>
      <c r="J141" s="16" t="n">
        <v>0</v>
      </c>
      <c r="K141" s="16" t="n">
        <v>0</v>
      </c>
      <c r="L141" s="16">
        <f>C141</f>
        <v>0</v>
      </c>
      <c r="M141" s="16">
        <f>D141-IF(Choices!$C$5="No",G141,0)</f>
        <v>8</v>
      </c>
      <c r="N141" s="16">
        <f>E141-IF(Choices!$C$6="No",I141,0)-IF(Choices!$C$8="No",K141,0)</f>
        <v>0</v>
      </c>
      <c r="O141" s="16">
        <f>F141-IF(Choices!$C$5="No",H141,0)-IF(Choices!$C$7="No",J141,0)</f>
        <v>7</v>
      </c>
    </row>
    <row r="142">
      <c r="A142" s="15" t="inlineStr">
        <is>
          <t>NY</t>
        </is>
      </c>
      <c r="B142" s="15" t="inlineStr">
        <is>
          <t>Seneca</t>
        </is>
      </c>
      <c r="C142" s="16" t="n">
        <v>0</v>
      </c>
      <c r="D142" s="16" t="n">
        <v>12</v>
      </c>
      <c r="E142" s="16" t="n">
        <v>0</v>
      </c>
      <c r="F142" s="16" t="n">
        <v>4</v>
      </c>
      <c r="G142" s="16" t="n">
        <v>2</v>
      </c>
      <c r="H142" s="16" t="n">
        <v>1</v>
      </c>
      <c r="I142" s="16" t="n">
        <v>0</v>
      </c>
      <c r="J142" s="16" t="n">
        <v>0</v>
      </c>
      <c r="K142" s="16" t="n">
        <v>0</v>
      </c>
      <c r="L142" s="16">
        <f>C142</f>
        <v>0</v>
      </c>
      <c r="M142" s="16">
        <f>D142-IF(Choices!$C$5="No",G142,0)</f>
        <v>12</v>
      </c>
      <c r="N142" s="16">
        <f>E142-IF(Choices!$C$6="No",I142,0)-IF(Choices!$C$8="No",K142,0)</f>
        <v>0</v>
      </c>
      <c r="O142" s="16">
        <f>F142-IF(Choices!$C$5="No",H142,0)-IF(Choices!$C$7="No",J142,0)</f>
        <v>4</v>
      </c>
    </row>
    <row r="143">
      <c r="A143" s="15" t="inlineStr">
        <is>
          <t>NY</t>
        </is>
      </c>
      <c r="B143" s="15" t="inlineStr">
        <is>
          <t>St. Lawrence</t>
        </is>
      </c>
      <c r="C143" s="16" t="n">
        <v>0</v>
      </c>
      <c r="D143" s="16" t="n">
        <v>9</v>
      </c>
      <c r="E143" s="16" t="n">
        <v>0</v>
      </c>
      <c r="F143" s="16" t="n">
        <v>9</v>
      </c>
      <c r="G143" s="16" t="n">
        <v>2</v>
      </c>
      <c r="H143" s="16" t="n">
        <v>1</v>
      </c>
      <c r="I143" s="16" t="n">
        <v>0</v>
      </c>
      <c r="J143" s="16" t="n">
        <v>0</v>
      </c>
      <c r="K143" s="16" t="n">
        <v>0</v>
      </c>
      <c r="L143" s="16">
        <f>C143</f>
        <v>0</v>
      </c>
      <c r="M143" s="16">
        <f>D143-IF(Choices!$C$5="No",G143,0)</f>
        <v>9</v>
      </c>
      <c r="N143" s="16">
        <f>E143-IF(Choices!$C$6="No",I143,0)-IF(Choices!$C$8="No",K143,0)</f>
        <v>0</v>
      </c>
      <c r="O143" s="16">
        <f>F143-IF(Choices!$C$5="No",H143,0)-IF(Choices!$C$7="No",J143,0)</f>
        <v>9</v>
      </c>
    </row>
    <row r="144">
      <c r="A144" s="15" t="inlineStr">
        <is>
          <t>NY</t>
        </is>
      </c>
      <c r="B144" s="15" t="inlineStr">
        <is>
          <t>Steuben</t>
        </is>
      </c>
      <c r="C144" s="16" t="n">
        <v>0</v>
      </c>
      <c r="D144" s="16" t="n">
        <v>12</v>
      </c>
      <c r="E144" s="16" t="n">
        <v>0</v>
      </c>
      <c r="F144" s="16" t="n">
        <v>9</v>
      </c>
      <c r="G144" s="16" t="n">
        <v>2</v>
      </c>
      <c r="H144" s="16" t="n">
        <v>1</v>
      </c>
      <c r="I144" s="16" t="n">
        <v>0</v>
      </c>
      <c r="J144" s="16" t="n">
        <v>0</v>
      </c>
      <c r="K144" s="16" t="n">
        <v>0</v>
      </c>
      <c r="L144" s="16">
        <f>C144</f>
        <v>0</v>
      </c>
      <c r="M144" s="16">
        <f>D144-IF(Choices!$C$5="No",G144,0)</f>
        <v>12</v>
      </c>
      <c r="N144" s="16">
        <f>E144-IF(Choices!$C$6="No",I144,0)-IF(Choices!$C$8="No",K144,0)</f>
        <v>0</v>
      </c>
      <c r="O144" s="16">
        <f>F144-IF(Choices!$C$5="No",H144,0)-IF(Choices!$C$7="No",J144,0)</f>
        <v>9</v>
      </c>
    </row>
    <row r="145">
      <c r="A145" s="15" t="inlineStr">
        <is>
          <t>NY</t>
        </is>
      </c>
      <c r="B145" s="15" t="inlineStr">
        <is>
          <t>Suffolk</t>
        </is>
      </c>
      <c r="C145" s="16" t="n">
        <v>0</v>
      </c>
      <c r="D145" s="16" t="n">
        <v>9</v>
      </c>
      <c r="E145" s="16" t="n">
        <v>0</v>
      </c>
      <c r="F145" s="16" t="n">
        <v>8</v>
      </c>
      <c r="G145" s="16" t="n">
        <v>2</v>
      </c>
      <c r="H145" s="16" t="n">
        <v>1</v>
      </c>
      <c r="I145" s="16" t="n">
        <v>0</v>
      </c>
      <c r="J145" s="16" t="n">
        <v>0</v>
      </c>
      <c r="K145" s="16" t="n">
        <v>0</v>
      </c>
      <c r="L145" s="16">
        <f>C145</f>
        <v>0</v>
      </c>
      <c r="M145" s="16">
        <f>D145-IF(Choices!$C$5="No",G145,0)</f>
        <v>9</v>
      </c>
      <c r="N145" s="16">
        <f>E145-IF(Choices!$C$6="No",I145,0)-IF(Choices!$C$8="No",K145,0)</f>
        <v>0</v>
      </c>
      <c r="O145" s="16">
        <f>F145-IF(Choices!$C$5="No",H145,0)-IF(Choices!$C$7="No",J145,0)</f>
        <v>8</v>
      </c>
    </row>
    <row r="146">
      <c r="A146" s="15" t="inlineStr">
        <is>
          <t>NY</t>
        </is>
      </c>
      <c r="B146" s="15" t="inlineStr">
        <is>
          <t>Sullivan</t>
        </is>
      </c>
      <c r="C146" s="16" t="n">
        <v>0</v>
      </c>
      <c r="D146" s="16" t="n">
        <v>12</v>
      </c>
      <c r="E146" s="16" t="n">
        <v>0</v>
      </c>
      <c r="F146" s="16" t="n">
        <v>8</v>
      </c>
      <c r="G146" s="16" t="n">
        <v>2</v>
      </c>
      <c r="H146" s="16" t="n">
        <v>1</v>
      </c>
      <c r="I146" s="16" t="n">
        <v>0</v>
      </c>
      <c r="J146" s="16" t="n">
        <v>0</v>
      </c>
      <c r="K146" s="16" t="n">
        <v>0</v>
      </c>
      <c r="L146" s="16">
        <f>C146</f>
        <v>0</v>
      </c>
      <c r="M146" s="16">
        <f>D146-IF(Choices!$C$5="No",G146,0)</f>
        <v>12</v>
      </c>
      <c r="N146" s="16">
        <f>E146-IF(Choices!$C$6="No",I146,0)-IF(Choices!$C$8="No",K146,0)</f>
        <v>0</v>
      </c>
      <c r="O146" s="16">
        <f>F146-IF(Choices!$C$5="No",H146,0)-IF(Choices!$C$7="No",J146,0)</f>
        <v>8</v>
      </c>
    </row>
    <row r="147">
      <c r="A147" s="15" t="inlineStr">
        <is>
          <t>NY</t>
        </is>
      </c>
      <c r="B147" s="15" t="inlineStr">
        <is>
          <t>Tioga</t>
        </is>
      </c>
      <c r="C147" s="16" t="n">
        <v>6</v>
      </c>
      <c r="D147" s="16" t="n">
        <v>12</v>
      </c>
      <c r="E147" s="16" t="n">
        <v>0</v>
      </c>
      <c r="F147" s="16" t="n">
        <v>8</v>
      </c>
      <c r="G147" s="16" t="n">
        <v>2</v>
      </c>
      <c r="H147" s="16" t="n">
        <v>1</v>
      </c>
      <c r="I147" s="16" t="n">
        <v>0</v>
      </c>
      <c r="J147" s="16" t="n">
        <v>0</v>
      </c>
      <c r="K147" s="16" t="n">
        <v>0</v>
      </c>
      <c r="L147" s="16">
        <f>C147</f>
        <v>6</v>
      </c>
      <c r="M147" s="16">
        <f>D147-IF(Choices!$C$5="No",G147,0)</f>
        <v>12</v>
      </c>
      <c r="N147" s="16">
        <f>E147-IF(Choices!$C$6="No",I147,0)-IF(Choices!$C$8="No",K147,0)</f>
        <v>0</v>
      </c>
      <c r="O147" s="16">
        <f>F147-IF(Choices!$C$5="No",H147,0)-IF(Choices!$C$7="No",J147,0)</f>
        <v>8</v>
      </c>
    </row>
    <row r="148">
      <c r="A148" s="15" t="inlineStr">
        <is>
          <t>NY</t>
        </is>
      </c>
      <c r="B148" s="15" t="inlineStr">
        <is>
          <t>Tompkins</t>
        </is>
      </c>
      <c r="C148" s="16" t="n">
        <v>0</v>
      </c>
      <c r="D148" s="16" t="n">
        <v>6</v>
      </c>
      <c r="E148" s="16" t="n">
        <v>0</v>
      </c>
      <c r="F148" s="16" t="n">
        <v>9</v>
      </c>
      <c r="G148" s="16" t="n">
        <v>2</v>
      </c>
      <c r="H148" s="16" t="n">
        <v>1</v>
      </c>
      <c r="I148" s="16" t="n">
        <v>0</v>
      </c>
      <c r="J148" s="16" t="n">
        <v>0</v>
      </c>
      <c r="K148" s="16" t="n">
        <v>0</v>
      </c>
      <c r="L148" s="16">
        <f>C148</f>
        <v>0</v>
      </c>
      <c r="M148" s="16">
        <f>D148-IF(Choices!$C$5="No",G148,0)</f>
        <v>6</v>
      </c>
      <c r="N148" s="16">
        <f>E148-IF(Choices!$C$6="No",I148,0)-IF(Choices!$C$8="No",K148,0)</f>
        <v>0</v>
      </c>
      <c r="O148" s="16">
        <f>F148-IF(Choices!$C$5="No",H148,0)-IF(Choices!$C$7="No",J148,0)</f>
        <v>9</v>
      </c>
    </row>
    <row r="149">
      <c r="A149" s="15" t="inlineStr">
        <is>
          <t>NY</t>
        </is>
      </c>
      <c r="B149" s="15" t="inlineStr">
        <is>
          <t>Ulster</t>
        </is>
      </c>
      <c r="C149" s="16" t="n">
        <v>0</v>
      </c>
      <c r="D149" s="16" t="n">
        <v>12</v>
      </c>
      <c r="E149" s="16" t="n">
        <v>0</v>
      </c>
      <c r="F149" s="16" t="n">
        <v>6</v>
      </c>
      <c r="G149" s="16" t="n">
        <v>2</v>
      </c>
      <c r="H149" s="16" t="n">
        <v>1</v>
      </c>
      <c r="I149" s="16" t="n">
        <v>0</v>
      </c>
      <c r="J149" s="16" t="n">
        <v>0</v>
      </c>
      <c r="K149" s="16" t="n">
        <v>0</v>
      </c>
      <c r="L149" s="16">
        <f>C149</f>
        <v>0</v>
      </c>
      <c r="M149" s="16">
        <f>D149-IF(Choices!$C$5="No",G149,0)</f>
        <v>12</v>
      </c>
      <c r="N149" s="16">
        <f>E149-IF(Choices!$C$6="No",I149,0)-IF(Choices!$C$8="No",K149,0)</f>
        <v>0</v>
      </c>
      <c r="O149" s="16">
        <f>F149-IF(Choices!$C$5="No",H149,0)-IF(Choices!$C$7="No",J149,0)</f>
        <v>6</v>
      </c>
    </row>
    <row r="150">
      <c r="A150" s="15" t="inlineStr">
        <is>
          <t>NY</t>
        </is>
      </c>
      <c r="B150" s="15" t="inlineStr">
        <is>
          <t>Warren</t>
        </is>
      </c>
      <c r="C150" s="16" t="n">
        <v>6</v>
      </c>
      <c r="D150" s="16" t="n">
        <v>12</v>
      </c>
      <c r="E150" s="16" t="n">
        <v>1</v>
      </c>
      <c r="F150" s="16" t="n">
        <v>8</v>
      </c>
      <c r="G150" s="16" t="n">
        <v>2</v>
      </c>
      <c r="H150" s="16" t="n">
        <v>1</v>
      </c>
      <c r="I150" s="16" t="n">
        <v>0</v>
      </c>
      <c r="J150" s="16" t="n">
        <v>0</v>
      </c>
      <c r="K150" s="16" t="n">
        <v>1</v>
      </c>
      <c r="L150" s="16">
        <f>C150</f>
        <v>6</v>
      </c>
      <c r="M150" s="16">
        <f>D150-IF(Choices!$C$5="No",G150,0)</f>
        <v>12</v>
      </c>
      <c r="N150" s="16">
        <f>E150-IF(Choices!$C$6="No",I150,0)-IF(Choices!$C$8="No",K150,0)</f>
        <v>1</v>
      </c>
      <c r="O150" s="16">
        <f>F150-IF(Choices!$C$5="No",H150,0)-IF(Choices!$C$7="No",J150,0)</f>
        <v>8</v>
      </c>
    </row>
    <row r="151">
      <c r="A151" s="15" t="inlineStr">
        <is>
          <t>NY</t>
        </is>
      </c>
      <c r="B151" s="15" t="inlineStr">
        <is>
          <t>Washington</t>
        </is>
      </c>
      <c r="C151" s="16" t="n">
        <v>6</v>
      </c>
      <c r="D151" s="16" t="n">
        <v>12</v>
      </c>
      <c r="E151" s="16" t="n">
        <v>1</v>
      </c>
      <c r="F151" s="16" t="n">
        <v>8</v>
      </c>
      <c r="G151" s="16" t="n">
        <v>2</v>
      </c>
      <c r="H151" s="16" t="n">
        <v>1</v>
      </c>
      <c r="I151" s="16" t="n">
        <v>0</v>
      </c>
      <c r="J151" s="16" t="n">
        <v>0</v>
      </c>
      <c r="K151" s="16" t="n">
        <v>1</v>
      </c>
      <c r="L151" s="16">
        <f>C151</f>
        <v>6</v>
      </c>
      <c r="M151" s="16">
        <f>D151-IF(Choices!$C$5="No",G151,0)</f>
        <v>12</v>
      </c>
      <c r="N151" s="16">
        <f>E151-IF(Choices!$C$6="No",I151,0)-IF(Choices!$C$8="No",K151,0)</f>
        <v>1</v>
      </c>
      <c r="O151" s="16">
        <f>F151-IF(Choices!$C$5="No",H151,0)-IF(Choices!$C$7="No",J151,0)</f>
        <v>8</v>
      </c>
    </row>
    <row r="152">
      <c r="A152" s="15" t="inlineStr">
        <is>
          <t>NY</t>
        </is>
      </c>
      <c r="B152" s="15" t="inlineStr">
        <is>
          <t>Wayne</t>
        </is>
      </c>
      <c r="C152" s="16" t="n">
        <v>0</v>
      </c>
      <c r="D152" s="16" t="n">
        <v>8</v>
      </c>
      <c r="E152" s="16" t="n">
        <v>0</v>
      </c>
      <c r="F152" s="16" t="n">
        <v>4</v>
      </c>
      <c r="G152" s="16" t="n">
        <v>2</v>
      </c>
      <c r="H152" s="16" t="n">
        <v>1</v>
      </c>
      <c r="I152" s="16" t="n">
        <v>0</v>
      </c>
      <c r="J152" s="16" t="n">
        <v>0</v>
      </c>
      <c r="K152" s="16" t="n">
        <v>0</v>
      </c>
      <c r="L152" s="16">
        <f>C152</f>
        <v>0</v>
      </c>
      <c r="M152" s="16">
        <f>D152-IF(Choices!$C$5="No",G152,0)</f>
        <v>8</v>
      </c>
      <c r="N152" s="16">
        <f>E152-IF(Choices!$C$6="No",I152,0)-IF(Choices!$C$8="No",K152,0)</f>
        <v>0</v>
      </c>
      <c r="O152" s="16">
        <f>F152-IF(Choices!$C$5="No",H152,0)-IF(Choices!$C$7="No",J152,0)</f>
        <v>4</v>
      </c>
    </row>
    <row r="153">
      <c r="A153" s="15" t="inlineStr">
        <is>
          <t>NY</t>
        </is>
      </c>
      <c r="B153" s="15" t="inlineStr">
        <is>
          <t>Westchester</t>
        </is>
      </c>
      <c r="C153" s="16" t="n">
        <v>0</v>
      </c>
      <c r="D153" s="16" t="n">
        <v>9</v>
      </c>
      <c r="E153" s="16" t="n">
        <v>0</v>
      </c>
      <c r="F153" s="16" t="n">
        <v>10</v>
      </c>
      <c r="G153" s="16" t="n">
        <v>2</v>
      </c>
      <c r="H153" s="16" t="n">
        <v>1</v>
      </c>
      <c r="I153" s="16" t="n">
        <v>0</v>
      </c>
      <c r="J153" s="16" t="n">
        <v>0</v>
      </c>
      <c r="K153" s="16" t="n">
        <v>0</v>
      </c>
      <c r="L153" s="16">
        <f>C153</f>
        <v>0</v>
      </c>
      <c r="M153" s="16">
        <f>D153-IF(Choices!$C$5="No",G153,0)</f>
        <v>9</v>
      </c>
      <c r="N153" s="16">
        <f>E153-IF(Choices!$C$6="No",I153,0)-IF(Choices!$C$8="No",K153,0)</f>
        <v>0</v>
      </c>
      <c r="O153" s="16">
        <f>F153-IF(Choices!$C$5="No",H153,0)-IF(Choices!$C$7="No",J153,0)</f>
        <v>10</v>
      </c>
    </row>
    <row r="154">
      <c r="A154" s="15" t="inlineStr">
        <is>
          <t>NY</t>
        </is>
      </c>
      <c r="B154" s="15" t="inlineStr">
        <is>
          <t>Wyoming</t>
        </is>
      </c>
      <c r="C154" s="16" t="n">
        <v>0</v>
      </c>
      <c r="D154" s="16" t="n">
        <v>12</v>
      </c>
      <c r="E154" s="16" t="n">
        <v>6</v>
      </c>
      <c r="F154" s="16" t="n">
        <v>10</v>
      </c>
      <c r="G154" s="16" t="n">
        <v>2</v>
      </c>
      <c r="H154" s="16" t="n">
        <v>1</v>
      </c>
      <c r="I154" s="16" t="n">
        <v>0</v>
      </c>
      <c r="J154" s="16" t="n">
        <v>0</v>
      </c>
      <c r="K154" s="16" t="n">
        <v>6</v>
      </c>
      <c r="L154" s="16">
        <f>C154</f>
        <v>0</v>
      </c>
      <c r="M154" s="16">
        <f>D154-IF(Choices!$C$5="No",G154,0)</f>
        <v>12</v>
      </c>
      <c r="N154" s="16">
        <f>E154-IF(Choices!$C$6="No",I154,0)-IF(Choices!$C$8="No",K154,0)</f>
        <v>6</v>
      </c>
      <c r="O154" s="16">
        <f>F154-IF(Choices!$C$5="No",H154,0)-IF(Choices!$C$7="No",J154,0)</f>
        <v>10</v>
      </c>
    </row>
    <row r="155">
      <c r="A155" s="15" t="inlineStr">
        <is>
          <t>NY</t>
        </is>
      </c>
      <c r="B155" s="15" t="inlineStr">
        <is>
          <t>Yates</t>
        </is>
      </c>
      <c r="C155" s="16" t="n">
        <v>0</v>
      </c>
      <c r="D155" s="16" t="n">
        <v>8</v>
      </c>
      <c r="E155" s="16" t="n">
        <v>0</v>
      </c>
      <c r="F155" s="16" t="n">
        <v>4</v>
      </c>
      <c r="G155" s="16" t="n">
        <v>2</v>
      </c>
      <c r="H155" s="16" t="n">
        <v>1</v>
      </c>
      <c r="I155" s="16" t="n">
        <v>0</v>
      </c>
      <c r="J155" s="16" t="n">
        <v>0</v>
      </c>
      <c r="K155" s="16" t="n">
        <v>0</v>
      </c>
      <c r="L155" s="16">
        <f>C155</f>
        <v>0</v>
      </c>
      <c r="M155" s="16">
        <f>D155-IF(Choices!$C$5="No",G155,0)</f>
        <v>8</v>
      </c>
      <c r="N155" s="16">
        <f>E155-IF(Choices!$C$6="No",I155,0)-IF(Choices!$C$8="No",K155,0)</f>
        <v>0</v>
      </c>
      <c r="O155" s="16">
        <f>F155-IF(Choices!$C$5="No",H155,0)-IF(Choices!$C$7="No",J155,0)</f>
        <v>4</v>
      </c>
    </row>
  </sheetData>
  <autoFilter ref="A5:O155"/>
  <mergeCells count="3">
    <mergeCell ref="L4:O4"/>
    <mergeCell ref="C4:F4"/>
    <mergeCell ref="G4:K4"/>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I240"/>
  <sheetViews>
    <sheetView workbookViewId="0">
      <pane ySplit="4" topLeftCell="A5" activePane="bottomLeft" state="frozen"/>
      <selection pane="bottomLeft" activeCell="A1" sqref="A1"/>
    </sheetView>
  </sheetViews>
  <sheetFormatPr baseColWidth="8" defaultRowHeight="15"/>
  <cols>
    <col width="7" customWidth="1" min="1" max="1"/>
    <col width="11" customWidth="1" min="2" max="2"/>
    <col width="14" customWidth="1" min="3" max="3"/>
    <col width="52" customWidth="1" min="4" max="4"/>
    <col width="16" customWidth="1" min="5" max="5"/>
    <col width="40" customWidth="1" min="6" max="6"/>
    <col width="22" customWidth="1" min="7" max="7"/>
    <col width="50" customWidth="1" min="8" max="8"/>
    <col width="14" customWidth="1" min="9" max="9"/>
  </cols>
  <sheetData>
    <row r="1">
      <c r="A1" s="8" t="inlineStr">
        <is>
          <t>Every counted plan of the four companies (2027)</t>
        </is>
      </c>
    </row>
    <row r="2">
      <c r="A2" s="9" t="inlineStr">
        <is>
          <t>One line per plan and state. Check the names against your contracts and appointments.</t>
        </is>
      </c>
    </row>
    <row r="4" ht="54" customHeight="1">
      <c r="A4" s="14" t="inlineStr">
        <is>
          <t>State</t>
        </is>
      </c>
      <c r="B4" s="14" t="inlineStr">
        <is>
          <t>Company</t>
        </is>
      </c>
      <c r="C4" s="14" t="inlineStr">
        <is>
          <t>Medicare plan number</t>
        </is>
      </c>
      <c r="D4" s="14" t="inlineStr">
        <is>
          <t>Plan name</t>
        </is>
      </c>
      <c r="E4" s="14" t="inlineStr">
        <is>
          <t>Plan type (Medicare)</t>
        </is>
      </c>
      <c r="F4" s="14" t="inlineStr">
        <is>
          <t>Kind of plan</t>
        </is>
      </c>
      <c r="G4" s="14" t="inlineStr">
        <is>
          <t>Asked about</t>
        </is>
      </c>
      <c r="H4" s="14" t="inlineStr">
        <is>
          <t>Legal company name</t>
        </is>
      </c>
      <c r="I4" s="14" t="inlineStr">
        <is>
          <t>Counties</t>
        </is>
      </c>
    </row>
    <row r="5">
      <c r="A5" s="15" t="inlineStr">
        <is>
          <t>NJ</t>
        </is>
      </c>
      <c r="B5" s="15" t="inlineStr">
        <is>
          <t>Devoted</t>
        </is>
      </c>
      <c r="C5" s="15" t="inlineStr">
        <is>
          <t>H1390-001</t>
        </is>
      </c>
      <c r="D5" s="15" t="inlineStr">
        <is>
          <t>DEVOTED CHOICE 001 NJ (PPO)</t>
        </is>
      </c>
      <c r="E5" s="15" t="inlineStr">
        <is>
          <t>PPO</t>
        </is>
      </c>
      <c r="F5" s="15" t="inlineStr">
        <is>
          <t>Medicare Advantage with drug coverage (MAPD)</t>
        </is>
      </c>
      <c r="G5" s="15" t="inlineStr"/>
      <c r="H5" s="15" t="inlineStr">
        <is>
          <t>DEVOTED HEALTH INSURANCE COMPANY OF NEW JERSEY</t>
        </is>
      </c>
      <c r="I5" s="16" t="n">
        <v>14</v>
      </c>
    </row>
    <row r="6">
      <c r="A6" s="15" t="inlineStr">
        <is>
          <t>NJ</t>
        </is>
      </c>
      <c r="B6" s="15" t="inlineStr">
        <is>
          <t>Devoted</t>
        </is>
      </c>
      <c r="C6" s="15" t="inlineStr">
        <is>
          <t>H1390-002</t>
        </is>
      </c>
      <c r="D6" s="15" t="inlineStr">
        <is>
          <t>DEVOTED CHOICE GIVEBACK 002 NJ (PPO)</t>
        </is>
      </c>
      <c r="E6" s="15" t="inlineStr">
        <is>
          <t>PPO</t>
        </is>
      </c>
      <c r="F6" s="15" t="inlineStr">
        <is>
          <t>Medicare Advantage with drug coverage (MAPD)</t>
        </is>
      </c>
      <c r="G6" s="15" t="inlineStr"/>
      <c r="H6" s="15" t="inlineStr">
        <is>
          <t>DEVOTED HEALTH INSURANCE COMPANY OF NEW JERSEY</t>
        </is>
      </c>
      <c r="I6" s="16" t="n">
        <v>14</v>
      </c>
    </row>
    <row r="7">
      <c r="A7" s="15" t="inlineStr">
        <is>
          <t>NJ</t>
        </is>
      </c>
      <c r="B7" s="15" t="inlineStr">
        <is>
          <t>Devoted</t>
        </is>
      </c>
      <c r="C7" s="15" t="inlineStr">
        <is>
          <t>H1390-003</t>
        </is>
      </c>
      <c r="D7" s="15" t="inlineStr">
        <is>
          <t>DEVOTED C-SNP CHOICE PLUS 003 NJ (PPO C-SNP)</t>
        </is>
      </c>
      <c r="E7" s="15" t="inlineStr">
        <is>
          <t>PPO C-SNP</t>
        </is>
      </c>
      <c r="F7" s="15" t="inlineStr">
        <is>
          <t>Special Needs Plan: chronic conditions (C-SNP)</t>
        </is>
      </c>
      <c r="G7" s="15" t="inlineStr"/>
      <c r="H7" s="15" t="inlineStr">
        <is>
          <t>DEVOTED HEALTH INSURANCE COMPANY OF NEW JERSEY</t>
        </is>
      </c>
      <c r="I7" s="16" t="n">
        <v>14</v>
      </c>
    </row>
    <row r="8">
      <c r="A8" s="15" t="inlineStr">
        <is>
          <t>NJ</t>
        </is>
      </c>
      <c r="B8" s="15" t="inlineStr">
        <is>
          <t>Devoted</t>
        </is>
      </c>
      <c r="C8" s="15" t="inlineStr">
        <is>
          <t>H1390-004</t>
        </is>
      </c>
      <c r="D8" s="15" t="inlineStr">
        <is>
          <t>DEVOTED C-SNP CHOICE ENHANCED 004 NJ (PPO C-SNP)</t>
        </is>
      </c>
      <c r="E8" s="15" t="inlineStr">
        <is>
          <t>PPO C-SNP</t>
        </is>
      </c>
      <c r="F8" s="15" t="inlineStr">
        <is>
          <t>Special Needs Plan: chronic conditions (C-SNP)</t>
        </is>
      </c>
      <c r="G8" s="15" t="inlineStr"/>
      <c r="H8" s="15" t="inlineStr">
        <is>
          <t>DEVOTED HEALTH INSURANCE COMPANY OF NEW JERSEY</t>
        </is>
      </c>
      <c r="I8" s="16" t="n">
        <v>14</v>
      </c>
    </row>
    <row r="9">
      <c r="A9" s="15" t="inlineStr">
        <is>
          <t>NJ</t>
        </is>
      </c>
      <c r="B9" s="15" t="inlineStr">
        <is>
          <t>Devoted</t>
        </is>
      </c>
      <c r="C9" s="15" t="inlineStr">
        <is>
          <t>H1390-005</t>
        </is>
      </c>
      <c r="D9" s="15" t="inlineStr">
        <is>
          <t>DEVOTED C-SNP CHOICE GIVEBACK EXTRAS 005 NJ (PPO C-SNP)</t>
        </is>
      </c>
      <c r="E9" s="15" t="inlineStr">
        <is>
          <t>PPO C-SNP</t>
        </is>
      </c>
      <c r="F9" s="15" t="inlineStr">
        <is>
          <t>Special Needs Plan: chronic conditions (C-SNP)</t>
        </is>
      </c>
      <c r="G9" s="15" t="inlineStr"/>
      <c r="H9" s="15" t="inlineStr">
        <is>
          <t>DEVOTED HEALTH INSURANCE COMPANY OF NEW JERSEY</t>
        </is>
      </c>
      <c r="I9" s="16" t="n">
        <v>14</v>
      </c>
    </row>
    <row r="10">
      <c r="A10" s="15" t="inlineStr">
        <is>
          <t>NJ</t>
        </is>
      </c>
      <c r="B10" s="15" t="inlineStr">
        <is>
          <t>Devoted</t>
        </is>
      </c>
      <c r="C10" s="15" t="inlineStr">
        <is>
          <t>H1390-006</t>
        </is>
      </c>
      <c r="D10" s="15" t="inlineStr">
        <is>
          <t>DEVOTED CHOICE GIVEBACK EXTRAS 006 NJ (PPO)</t>
        </is>
      </c>
      <c r="E10" s="15" t="inlineStr">
        <is>
          <t>PPO</t>
        </is>
      </c>
      <c r="F10" s="15" t="inlineStr">
        <is>
          <t>Medicare Advantage with drug coverage (MAPD)</t>
        </is>
      </c>
      <c r="G10" s="15" t="inlineStr"/>
      <c r="H10" s="15" t="inlineStr">
        <is>
          <t>DEVOTED HEALTH INSURANCE COMPANY OF NEW JERSEY</t>
        </is>
      </c>
      <c r="I10" s="16" t="n">
        <v>14</v>
      </c>
    </row>
    <row r="11">
      <c r="A11" s="15" t="inlineStr">
        <is>
          <t>NJ</t>
        </is>
      </c>
      <c r="B11" s="15" t="inlineStr">
        <is>
          <t>Wellcare</t>
        </is>
      </c>
      <c r="C11" s="15" t="inlineStr">
        <is>
          <t>H0913-002</t>
        </is>
      </c>
      <c r="D11" s="15" t="inlineStr">
        <is>
          <t>Wellcare Low Premium (HMO-POS)</t>
        </is>
      </c>
      <c r="E11" s="15" t="inlineStr">
        <is>
          <t>HMO-POS</t>
        </is>
      </c>
      <c r="F11" s="15" t="inlineStr">
        <is>
          <t>Medicare Advantage with drug coverage (MAPD)</t>
        </is>
      </c>
      <c r="G11" s="15" t="inlineStr"/>
      <c r="H11" s="15" t="inlineStr">
        <is>
          <t>WELLCARE HEALTH PLANS OF NEW JERSEY, INC.</t>
        </is>
      </c>
      <c r="I11" s="16" t="n">
        <v>20</v>
      </c>
    </row>
    <row r="12">
      <c r="A12" s="15" t="inlineStr">
        <is>
          <t>NJ</t>
        </is>
      </c>
      <c r="B12" s="15" t="inlineStr">
        <is>
          <t>Wellcare</t>
        </is>
      </c>
      <c r="C12" s="15" t="inlineStr">
        <is>
          <t>H0913-013</t>
        </is>
      </c>
      <c r="D12" s="15" t="inlineStr">
        <is>
          <t>Wellcare Fidelis Dual Align (HMO D-SNP)</t>
        </is>
      </c>
      <c r="E12" s="15" t="inlineStr">
        <is>
          <t>HMO D-SNP</t>
        </is>
      </c>
      <c r="F12" s="15" t="inlineStr">
        <is>
          <t>Special Needs Plan: Medicare and Medicaid (D-SNP)</t>
        </is>
      </c>
      <c r="G12" s="15" t="inlineStr"/>
      <c r="H12" s="15" t="inlineStr">
        <is>
          <t>WELLCARE HEALTH PLANS OF NEW JERSEY, INC.</t>
        </is>
      </c>
      <c r="I12" s="16" t="n">
        <v>20</v>
      </c>
    </row>
    <row r="13">
      <c r="A13" s="15" t="inlineStr">
        <is>
          <t>NJ</t>
        </is>
      </c>
      <c r="B13" s="15" t="inlineStr">
        <is>
          <t>Wellcare</t>
        </is>
      </c>
      <c r="C13" s="15" t="inlineStr">
        <is>
          <t>H0913-015</t>
        </is>
      </c>
      <c r="D13" s="15" t="inlineStr">
        <is>
          <t>Wellcare Assist (HMO-POS)</t>
        </is>
      </c>
      <c r="E13" s="15" t="inlineStr">
        <is>
          <t>HMO-POS</t>
        </is>
      </c>
      <c r="F13" s="15" t="inlineStr">
        <is>
          <t>Medicare Advantage with drug coverage (MAPD)</t>
        </is>
      </c>
      <c r="G13" s="15" t="inlineStr"/>
      <c r="H13" s="15" t="inlineStr">
        <is>
          <t>WELLCARE HEALTH PLANS OF NEW JERSEY, INC.</t>
        </is>
      </c>
      <c r="I13" s="16" t="n">
        <v>20</v>
      </c>
    </row>
    <row r="14">
      <c r="A14" s="15" t="inlineStr">
        <is>
          <t>NJ</t>
        </is>
      </c>
      <c r="B14" s="15" t="inlineStr">
        <is>
          <t>Wellcare</t>
        </is>
      </c>
      <c r="C14" s="15" t="inlineStr">
        <is>
          <t>S4802-078</t>
        </is>
      </c>
      <c r="D14" s="15" t="inlineStr">
        <is>
          <t>Wellcare Classic (PDP)</t>
        </is>
      </c>
      <c r="E14" s="15" t="inlineStr">
        <is>
          <t>PDP</t>
        </is>
      </c>
      <c r="F14" s="15" t="inlineStr">
        <is>
          <t>Part D-only drug plan</t>
        </is>
      </c>
      <c r="G14" s="15" t="inlineStr">
        <is>
          <t>Part D-only drug plans</t>
        </is>
      </c>
      <c r="H14" s="15" t="inlineStr">
        <is>
          <t>WELLCARE PRESCRIPTION INSURANCE, INC.</t>
        </is>
      </c>
      <c r="I14" s="16" t="inlineStr">
        <is>
          <t>All (statewide)</t>
        </is>
      </c>
    </row>
    <row r="15">
      <c r="A15" s="15" t="inlineStr">
        <is>
          <t>NJ</t>
        </is>
      </c>
      <c r="B15" s="15" t="inlineStr">
        <is>
          <t>Wellcare</t>
        </is>
      </c>
      <c r="C15" s="15" t="inlineStr">
        <is>
          <t>S4802-139</t>
        </is>
      </c>
      <c r="D15" s="15" t="inlineStr">
        <is>
          <t>Wellcare Value Script (PDP)</t>
        </is>
      </c>
      <c r="E15" s="15" t="inlineStr">
        <is>
          <t>PDP</t>
        </is>
      </c>
      <c r="F15" s="15" t="inlineStr">
        <is>
          <t>Part D-only drug plan</t>
        </is>
      </c>
      <c r="G15" s="15" t="inlineStr">
        <is>
          <t>Part D-only drug plans</t>
        </is>
      </c>
      <c r="H15" s="15" t="inlineStr">
        <is>
          <t>WELLCARE PRESCRIPTION INSURANCE, INC.</t>
        </is>
      </c>
      <c r="I15" s="16" t="inlineStr">
        <is>
          <t>All (statewide)</t>
        </is>
      </c>
    </row>
    <row r="16">
      <c r="A16" s="15" t="inlineStr">
        <is>
          <t>NJ</t>
        </is>
      </c>
      <c r="B16" s="15" t="inlineStr">
        <is>
          <t>Aetna</t>
        </is>
      </c>
      <c r="C16" s="15" t="inlineStr">
        <is>
          <t>H3152-022</t>
        </is>
      </c>
      <c r="D16" s="15" t="inlineStr">
        <is>
          <t>Aetna Medicare Enhanced (HMO-POS)</t>
        </is>
      </c>
      <c r="E16" s="15" t="inlineStr">
        <is>
          <t>HMO-POS</t>
        </is>
      </c>
      <c r="F16" s="15" t="inlineStr">
        <is>
          <t>Medicare Advantage with drug coverage (MAPD)</t>
        </is>
      </c>
      <c r="G16" s="15" t="inlineStr"/>
      <c r="H16" s="15" t="inlineStr">
        <is>
          <t>AETNA HEALTH INC. (NJ)</t>
        </is>
      </c>
      <c r="I16" s="16" t="n">
        <v>8</v>
      </c>
    </row>
    <row r="17">
      <c r="A17" s="15" t="inlineStr">
        <is>
          <t>NJ</t>
        </is>
      </c>
      <c r="B17" s="15" t="inlineStr">
        <is>
          <t>Aetna</t>
        </is>
      </c>
      <c r="C17" s="15" t="inlineStr">
        <is>
          <t>H3152-045</t>
        </is>
      </c>
      <c r="D17" s="15" t="inlineStr">
        <is>
          <t>Aetna Medicare Eagle Giveback (HMO)</t>
        </is>
      </c>
      <c r="E17" s="15" t="inlineStr">
        <is>
          <t>HMO</t>
        </is>
      </c>
      <c r="F17" s="15" t="inlineStr">
        <is>
          <t>Medicare Advantage without drug coverage</t>
        </is>
      </c>
      <c r="G17" s="15" t="inlineStr"/>
      <c r="H17" s="15" t="inlineStr">
        <is>
          <t>AETNA HEALTH INC. (NJ)</t>
        </is>
      </c>
      <c r="I17" s="16" t="n">
        <v>21</v>
      </c>
    </row>
    <row r="18">
      <c r="A18" s="15" t="inlineStr">
        <is>
          <t>NJ</t>
        </is>
      </c>
      <c r="B18" s="15" t="inlineStr">
        <is>
          <t>Aetna</t>
        </is>
      </c>
      <c r="C18" s="15" t="inlineStr">
        <is>
          <t>H3152-048</t>
        </is>
      </c>
      <c r="D18" s="15" t="inlineStr">
        <is>
          <t>Aetna Medicare Signature (HMO)</t>
        </is>
      </c>
      <c r="E18" s="15" t="inlineStr">
        <is>
          <t>HMO</t>
        </is>
      </c>
      <c r="F18" s="15" t="inlineStr">
        <is>
          <t>Medicare Advantage with drug coverage (MAPD)</t>
        </is>
      </c>
      <c r="G18" s="15" t="inlineStr"/>
      <c r="H18" s="15" t="inlineStr">
        <is>
          <t>AETNA HEALTH INC. (NJ)</t>
        </is>
      </c>
      <c r="I18" s="16" t="n">
        <v>13</v>
      </c>
    </row>
    <row r="19">
      <c r="A19" s="15" t="inlineStr">
        <is>
          <t>NJ</t>
        </is>
      </c>
      <c r="B19" s="15" t="inlineStr">
        <is>
          <t>Aetna</t>
        </is>
      </c>
      <c r="C19" s="15" t="inlineStr">
        <is>
          <t>H3152-080</t>
        </is>
      </c>
      <c r="D19" s="15" t="inlineStr">
        <is>
          <t>Aetna Medicare Prime (HMO-POS)</t>
        </is>
      </c>
      <c r="E19" s="15" t="inlineStr">
        <is>
          <t>HMO-POS</t>
        </is>
      </c>
      <c r="F19" s="15" t="inlineStr">
        <is>
          <t>Medicare Advantage with drug coverage (MAPD)</t>
        </is>
      </c>
      <c r="G19" s="15" t="inlineStr"/>
      <c r="H19" s="15" t="inlineStr">
        <is>
          <t>AETNA HEALTH INC. (NJ)</t>
        </is>
      </c>
      <c r="I19" s="16" t="n">
        <v>10</v>
      </c>
    </row>
    <row r="20">
      <c r="A20" s="15" t="inlineStr">
        <is>
          <t>NJ</t>
        </is>
      </c>
      <c r="B20" s="15" t="inlineStr">
        <is>
          <t>Aetna</t>
        </is>
      </c>
      <c r="C20" s="15" t="inlineStr">
        <is>
          <t>H3152-082</t>
        </is>
      </c>
      <c r="D20" s="15" t="inlineStr">
        <is>
          <t>Aetna Medicare Signature Extra (HMO)</t>
        </is>
      </c>
      <c r="E20" s="15" t="inlineStr">
        <is>
          <t>HMO</t>
        </is>
      </c>
      <c r="F20" s="15" t="inlineStr">
        <is>
          <t>Medicare Advantage with drug coverage (MAPD)</t>
        </is>
      </c>
      <c r="G20" s="15" t="inlineStr"/>
      <c r="H20" s="15" t="inlineStr">
        <is>
          <t>AETNA HEALTH INC. (NJ)</t>
        </is>
      </c>
      <c r="I20" s="16" t="n">
        <v>10</v>
      </c>
    </row>
    <row r="21">
      <c r="A21" s="15" t="inlineStr">
        <is>
          <t>NJ</t>
        </is>
      </c>
      <c r="B21" s="15" t="inlineStr">
        <is>
          <t>Aetna</t>
        </is>
      </c>
      <c r="C21" s="15" t="inlineStr">
        <is>
          <t>H3152-098</t>
        </is>
      </c>
      <c r="D21" s="15" t="inlineStr">
        <is>
          <t>Aetna Medicare Elite (HMO)</t>
        </is>
      </c>
      <c r="E21" s="15" t="inlineStr">
        <is>
          <t>HMO</t>
        </is>
      </c>
      <c r="F21" s="15" t="inlineStr">
        <is>
          <t>Medicare Advantage with drug coverage (MAPD)</t>
        </is>
      </c>
      <c r="G21" s="15" t="inlineStr"/>
      <c r="H21" s="15" t="inlineStr">
        <is>
          <t>AETNA HEALTH INC. (NJ)</t>
        </is>
      </c>
      <c r="I21" s="16" t="n">
        <v>13</v>
      </c>
    </row>
    <row r="22">
      <c r="A22" s="15" t="inlineStr">
        <is>
          <t>NJ</t>
        </is>
      </c>
      <c r="B22" s="15" t="inlineStr">
        <is>
          <t>Aetna</t>
        </is>
      </c>
      <c r="C22" s="15" t="inlineStr">
        <is>
          <t>H5521-037</t>
        </is>
      </c>
      <c r="D22" s="15" t="inlineStr">
        <is>
          <t>Aetna Medicare Enhanced Extra (PPO)</t>
        </is>
      </c>
      <c r="E22" s="15" t="inlineStr">
        <is>
          <t>PPO</t>
        </is>
      </c>
      <c r="F22" s="15" t="inlineStr">
        <is>
          <t>Medicare Advantage with drug coverage (MAPD)</t>
        </is>
      </c>
      <c r="G22" s="15" t="inlineStr"/>
      <c r="H22" s="15" t="inlineStr">
        <is>
          <t>AETNA LIFE INSURANCE COMPANY</t>
        </is>
      </c>
      <c r="I22" s="16" t="n">
        <v>10</v>
      </c>
    </row>
    <row r="23">
      <c r="A23" s="15" t="inlineStr">
        <is>
          <t>NJ</t>
        </is>
      </c>
      <c r="B23" s="15" t="inlineStr">
        <is>
          <t>Aetna</t>
        </is>
      </c>
      <c r="C23" s="15" t="inlineStr">
        <is>
          <t>H5521-123</t>
        </is>
      </c>
      <c r="D23" s="15" t="inlineStr">
        <is>
          <t>Aetna Medicare Elite (PPO)</t>
        </is>
      </c>
      <c r="E23" s="15" t="inlineStr">
        <is>
          <t>PPO</t>
        </is>
      </c>
      <c r="F23" s="15" t="inlineStr">
        <is>
          <t>Medicare Advantage with drug coverage (MAPD)</t>
        </is>
      </c>
      <c r="G23" s="15" t="inlineStr"/>
      <c r="H23" s="15" t="inlineStr">
        <is>
          <t>AETNA LIFE INSURANCE COMPANY</t>
        </is>
      </c>
      <c r="I23" s="16" t="n">
        <v>7</v>
      </c>
    </row>
    <row r="24">
      <c r="A24" s="15" t="inlineStr">
        <is>
          <t>NJ</t>
        </is>
      </c>
      <c r="B24" s="15" t="inlineStr">
        <is>
          <t>Aetna</t>
        </is>
      </c>
      <c r="C24" s="15" t="inlineStr">
        <is>
          <t>H5521-124</t>
        </is>
      </c>
      <c r="D24" s="15" t="inlineStr">
        <is>
          <t>Aetna Medicare Enhanced Extra (PPO)</t>
        </is>
      </c>
      <c r="E24" s="15" t="inlineStr">
        <is>
          <t>PPO</t>
        </is>
      </c>
      <c r="F24" s="15" t="inlineStr">
        <is>
          <t>Medicare Advantage with drug coverage (MAPD)</t>
        </is>
      </c>
      <c r="G24" s="15" t="inlineStr"/>
      <c r="H24" s="15" t="inlineStr">
        <is>
          <t>AETNA LIFE INSURANCE COMPANY</t>
        </is>
      </c>
      <c r="I24" s="16" t="n">
        <v>6</v>
      </c>
    </row>
    <row r="25">
      <c r="A25" s="15" t="inlineStr">
        <is>
          <t>NJ</t>
        </is>
      </c>
      <c r="B25" s="15" t="inlineStr">
        <is>
          <t>Aetna</t>
        </is>
      </c>
      <c r="C25" s="15" t="inlineStr">
        <is>
          <t>H5521-275</t>
        </is>
      </c>
      <c r="D25" s="15" t="inlineStr">
        <is>
          <t>Aetna Medicare Prime Extra (PPO)</t>
        </is>
      </c>
      <c r="E25" s="15" t="inlineStr">
        <is>
          <t>PPO</t>
        </is>
      </c>
      <c r="F25" s="15" t="inlineStr">
        <is>
          <t>Medicare Advantage with drug coverage (MAPD)</t>
        </is>
      </c>
      <c r="G25" s="15" t="inlineStr"/>
      <c r="H25" s="15" t="inlineStr">
        <is>
          <t>AETNA LIFE INSURANCE COMPANY</t>
        </is>
      </c>
      <c r="I25" s="16" t="n">
        <v>10</v>
      </c>
    </row>
    <row r="26">
      <c r="A26" s="15" t="inlineStr">
        <is>
          <t>NJ</t>
        </is>
      </c>
      <c r="B26" s="15" t="inlineStr">
        <is>
          <t>Aetna</t>
        </is>
      </c>
      <c r="C26" s="15" t="inlineStr">
        <is>
          <t>H5521-277</t>
        </is>
      </c>
      <c r="D26" s="15" t="inlineStr">
        <is>
          <t>Aetna Medicare Prime Giveback (PPO)</t>
        </is>
      </c>
      <c r="E26" s="15" t="inlineStr">
        <is>
          <t>PPO</t>
        </is>
      </c>
      <c r="F26" s="15" t="inlineStr">
        <is>
          <t>Medicare Advantage with drug coverage (MAPD)</t>
        </is>
      </c>
      <c r="G26" s="15" t="inlineStr"/>
      <c r="H26" s="15" t="inlineStr">
        <is>
          <t>AETNA LIFE INSURANCE COMPANY</t>
        </is>
      </c>
      <c r="I26" s="16" t="n">
        <v>10</v>
      </c>
    </row>
    <row r="27">
      <c r="A27" s="15" t="inlineStr">
        <is>
          <t>NJ</t>
        </is>
      </c>
      <c r="B27" s="15" t="inlineStr">
        <is>
          <t>Aetna</t>
        </is>
      </c>
      <c r="C27" s="15" t="inlineStr">
        <is>
          <t>H5521-392</t>
        </is>
      </c>
      <c r="D27" s="15" t="inlineStr">
        <is>
          <t>Aetna Medicare Prime (PPO)</t>
        </is>
      </c>
      <c r="E27" s="15" t="inlineStr">
        <is>
          <t>PPO</t>
        </is>
      </c>
      <c r="F27" s="15" t="inlineStr">
        <is>
          <t>Medicare Advantage with drug coverage (MAPD)</t>
        </is>
      </c>
      <c r="G27" s="15" t="inlineStr"/>
      <c r="H27" s="15" t="inlineStr">
        <is>
          <t>AETNA LIFE INSURANCE COMPANY</t>
        </is>
      </c>
      <c r="I27" s="16" t="n">
        <v>10</v>
      </c>
    </row>
    <row r="28">
      <c r="A28" s="15" t="inlineStr">
        <is>
          <t>NJ</t>
        </is>
      </c>
      <c r="B28" s="15" t="inlineStr">
        <is>
          <t>Aetna</t>
        </is>
      </c>
      <c r="C28" s="15" t="inlineStr">
        <is>
          <t>H5521-504</t>
        </is>
      </c>
      <c r="D28" s="15" t="inlineStr">
        <is>
          <t>Aetna Medicare Eagle Giveback (PPO)</t>
        </is>
      </c>
      <c r="E28" s="15" t="inlineStr">
        <is>
          <t>PPO</t>
        </is>
      </c>
      <c r="F28" s="15" t="inlineStr">
        <is>
          <t>Medicare Advantage without drug coverage</t>
        </is>
      </c>
      <c r="G28" s="15" t="inlineStr"/>
      <c r="H28" s="15" t="inlineStr">
        <is>
          <t>AETNA LIFE INSURANCE COMPANY</t>
        </is>
      </c>
      <c r="I28" s="16" t="n">
        <v>21</v>
      </c>
    </row>
    <row r="29">
      <c r="A29" s="15" t="inlineStr">
        <is>
          <t>NJ</t>
        </is>
      </c>
      <c r="B29" s="15" t="inlineStr">
        <is>
          <t>Aetna</t>
        </is>
      </c>
      <c r="C29" s="15" t="inlineStr">
        <is>
          <t>H5521-510</t>
        </is>
      </c>
      <c r="D29" s="15" t="inlineStr">
        <is>
          <t>Aetna Medicare Enhanced Advantage (PPO)</t>
        </is>
      </c>
      <c r="E29" s="15" t="inlineStr">
        <is>
          <t>PPO</t>
        </is>
      </c>
      <c r="F29" s="15" t="inlineStr">
        <is>
          <t>Medicare Advantage with drug coverage (MAPD)</t>
        </is>
      </c>
      <c r="G29" s="15" t="inlineStr"/>
      <c r="H29" s="15" t="inlineStr">
        <is>
          <t>AETNA LIFE INSURANCE COMPANY</t>
        </is>
      </c>
      <c r="I29" s="16" t="n">
        <v>7</v>
      </c>
    </row>
    <row r="30">
      <c r="A30" s="15" t="inlineStr">
        <is>
          <t>NJ</t>
        </is>
      </c>
      <c r="B30" s="15" t="inlineStr">
        <is>
          <t>Aetna</t>
        </is>
      </c>
      <c r="C30" s="15" t="inlineStr">
        <is>
          <t>H5521-512</t>
        </is>
      </c>
      <c r="D30" s="15" t="inlineStr">
        <is>
          <t>Aetna Medicare Enhanced (PPO)</t>
        </is>
      </c>
      <c r="E30" s="15" t="inlineStr">
        <is>
          <t>PPO</t>
        </is>
      </c>
      <c r="F30" s="15" t="inlineStr">
        <is>
          <t>Medicare Advantage with drug coverage (MAPD)</t>
        </is>
      </c>
      <c r="G30" s="15" t="inlineStr"/>
      <c r="H30" s="15" t="inlineStr">
        <is>
          <t>AETNA LIFE INSURANCE COMPANY</t>
        </is>
      </c>
      <c r="I30" s="16" t="n">
        <v>7</v>
      </c>
    </row>
    <row r="31">
      <c r="A31" s="15" t="inlineStr">
        <is>
          <t>NJ</t>
        </is>
      </c>
      <c r="B31" s="15" t="inlineStr">
        <is>
          <t>Aetna</t>
        </is>
      </c>
      <c r="C31" s="15" t="inlineStr">
        <is>
          <t>H6399-001</t>
        </is>
      </c>
      <c r="D31" s="15" t="inlineStr">
        <is>
          <t>Aetna Medicare FIDE (HMO D-SNP)</t>
        </is>
      </c>
      <c r="E31" s="15" t="inlineStr">
        <is>
          <t>HMO D-SNP</t>
        </is>
      </c>
      <c r="F31" s="15" t="inlineStr">
        <is>
          <t>Special Needs Plan: Medicare and Medicaid (D-SNP)</t>
        </is>
      </c>
      <c r="G31" s="15" t="inlineStr">
        <is>
          <t>Aetna Better Health</t>
        </is>
      </c>
      <c r="H31" s="15" t="inlineStr">
        <is>
          <t>AETNA BETTER HEALTH INC. (NJ)</t>
        </is>
      </c>
      <c r="I31" s="16" t="n">
        <v>21</v>
      </c>
    </row>
    <row r="32">
      <c r="A32" s="15" t="inlineStr">
        <is>
          <t>NJ</t>
        </is>
      </c>
      <c r="B32" s="15" t="inlineStr">
        <is>
          <t>Aetna</t>
        </is>
      </c>
      <c r="C32" s="15" t="inlineStr">
        <is>
          <t>R6694-006</t>
        </is>
      </c>
      <c r="D32" s="15" t="inlineStr">
        <is>
          <t>Aetna Medicare Enhanced (Regional PPO)</t>
        </is>
      </c>
      <c r="E32" s="15" t="inlineStr">
        <is>
          <t>Regional PPO</t>
        </is>
      </c>
      <c r="F32" s="15" t="inlineStr">
        <is>
          <t>Medicare Advantage with drug coverage (MAPD)</t>
        </is>
      </c>
      <c r="G32" s="15" t="inlineStr"/>
      <c r="H32" s="15" t="inlineStr">
        <is>
          <t>AETNA LIFE INSURANCE COMPANY</t>
        </is>
      </c>
      <c r="I32" s="16" t="n">
        <v>21</v>
      </c>
    </row>
    <row r="33">
      <c r="A33" s="15" t="inlineStr">
        <is>
          <t>NJ</t>
        </is>
      </c>
      <c r="B33" s="15" t="inlineStr">
        <is>
          <t>Aetna</t>
        </is>
      </c>
      <c r="C33" s="15" t="inlineStr">
        <is>
          <t>S5601-008</t>
        </is>
      </c>
      <c r="D33" s="15" t="inlineStr">
        <is>
          <t>SilverScript Choice (PDP)</t>
        </is>
      </c>
      <c r="E33" s="15" t="inlineStr">
        <is>
          <t>PDP</t>
        </is>
      </c>
      <c r="F33" s="15" t="inlineStr">
        <is>
          <t>Part D-only drug plan</t>
        </is>
      </c>
      <c r="G33" s="15" t="inlineStr">
        <is>
          <t>Part D-only drug plans</t>
        </is>
      </c>
      <c r="H33" s="15" t="inlineStr">
        <is>
          <t>SILVERSCRIPT INSURANCE COMPANY</t>
        </is>
      </c>
      <c r="I33" s="16" t="inlineStr">
        <is>
          <t>All (statewide)</t>
        </is>
      </c>
    </row>
    <row r="34">
      <c r="A34" s="15" t="inlineStr">
        <is>
          <t>PA</t>
        </is>
      </c>
      <c r="B34" s="15" t="inlineStr">
        <is>
          <t>Devoted</t>
        </is>
      </c>
      <c r="C34" s="15" t="inlineStr">
        <is>
          <t>H6018-003</t>
        </is>
      </c>
      <c r="D34" s="15" t="inlineStr">
        <is>
          <t>DEVOTED CHOICE GIVEBACK 003 PA (PPO)</t>
        </is>
      </c>
      <c r="E34" s="15" t="inlineStr">
        <is>
          <t>PPO</t>
        </is>
      </c>
      <c r="F34" s="15" t="inlineStr">
        <is>
          <t>Medicare Advantage with drug coverage (MAPD)</t>
        </is>
      </c>
      <c r="G34" s="15" t="inlineStr"/>
      <c r="H34" s="15" t="inlineStr">
        <is>
          <t>DEVOTED HEALTH INSURANCE COMPANY OF PENNSYLVANIA INC</t>
        </is>
      </c>
      <c r="I34" s="16" t="n">
        <v>8</v>
      </c>
    </row>
    <row r="35">
      <c r="A35" s="15" t="inlineStr">
        <is>
          <t>PA</t>
        </is>
      </c>
      <c r="B35" s="15" t="inlineStr">
        <is>
          <t>Devoted</t>
        </is>
      </c>
      <c r="C35" s="15" t="inlineStr">
        <is>
          <t>H6018-007</t>
        </is>
      </c>
      <c r="D35" s="15" t="inlineStr">
        <is>
          <t>DEVOTED CHOICE 007 PA (PPO)</t>
        </is>
      </c>
      <c r="E35" s="15" t="inlineStr">
        <is>
          <t>PPO</t>
        </is>
      </c>
      <c r="F35" s="15" t="inlineStr">
        <is>
          <t>Medicare Advantage with drug coverage (MAPD)</t>
        </is>
      </c>
      <c r="G35" s="15" t="inlineStr"/>
      <c r="H35" s="15" t="inlineStr">
        <is>
          <t>DEVOTED HEALTH INSURANCE COMPANY OF PENNSYLVANIA INC</t>
        </is>
      </c>
      <c r="I35" s="16" t="n">
        <v>30</v>
      </c>
    </row>
    <row r="36">
      <c r="A36" s="15" t="inlineStr">
        <is>
          <t>PA</t>
        </is>
      </c>
      <c r="B36" s="15" t="inlineStr">
        <is>
          <t>Devoted</t>
        </is>
      </c>
      <c r="C36" s="15" t="inlineStr">
        <is>
          <t>H6018-008</t>
        </is>
      </c>
      <c r="D36" s="15" t="inlineStr">
        <is>
          <t>DEVOTED CHOICE GIVEBACK 008 PA (PPO)</t>
        </is>
      </c>
      <c r="E36" s="15" t="inlineStr">
        <is>
          <t>PPO</t>
        </is>
      </c>
      <c r="F36" s="15" t="inlineStr">
        <is>
          <t>Medicare Advantage with drug coverage (MAPD)</t>
        </is>
      </c>
      <c r="G36" s="15" t="inlineStr"/>
      <c r="H36" s="15" t="inlineStr">
        <is>
          <t>DEVOTED HEALTH INSURANCE COMPANY OF PENNSYLVANIA INC</t>
        </is>
      </c>
      <c r="I36" s="16" t="n">
        <v>22</v>
      </c>
    </row>
    <row r="37">
      <c r="A37" s="15" t="inlineStr">
        <is>
          <t>PA</t>
        </is>
      </c>
      <c r="B37" s="15" t="inlineStr">
        <is>
          <t>Devoted</t>
        </is>
      </c>
      <c r="C37" s="15" t="inlineStr">
        <is>
          <t>H6018-010</t>
        </is>
      </c>
      <c r="D37" s="15" t="inlineStr">
        <is>
          <t>DEVOTED CHOICE 010 PA (PPO)</t>
        </is>
      </c>
      <c r="E37" s="15" t="inlineStr">
        <is>
          <t>PPO</t>
        </is>
      </c>
      <c r="F37" s="15" t="inlineStr">
        <is>
          <t>Medicare Advantage with drug coverage (MAPD)</t>
        </is>
      </c>
      <c r="G37" s="15" t="inlineStr"/>
      <c r="H37" s="15" t="inlineStr">
        <is>
          <t>DEVOTED HEALTH INSURANCE COMPANY OF PENNSYLVANIA INC</t>
        </is>
      </c>
      <c r="I37" s="16" t="n">
        <v>27</v>
      </c>
    </row>
    <row r="38">
      <c r="A38" s="15" t="inlineStr">
        <is>
          <t>PA</t>
        </is>
      </c>
      <c r="B38" s="15" t="inlineStr">
        <is>
          <t>Devoted</t>
        </is>
      </c>
      <c r="C38" s="15" t="inlineStr">
        <is>
          <t>H6018-011</t>
        </is>
      </c>
      <c r="D38" s="15" t="inlineStr">
        <is>
          <t>DEVOTED CHOICE GIVEBACK 011 PA (PPO)</t>
        </is>
      </c>
      <c r="E38" s="15" t="inlineStr">
        <is>
          <t>PPO</t>
        </is>
      </c>
      <c r="F38" s="15" t="inlineStr">
        <is>
          <t>Medicare Advantage with drug coverage (MAPD)</t>
        </is>
      </c>
      <c r="G38" s="15" t="inlineStr"/>
      <c r="H38" s="15" t="inlineStr">
        <is>
          <t>DEVOTED HEALTH INSURANCE COMPANY OF PENNSYLVANIA INC</t>
        </is>
      </c>
      <c r="I38" s="16" t="n">
        <v>27</v>
      </c>
    </row>
    <row r="39">
      <c r="A39" s="15" t="inlineStr">
        <is>
          <t>PA</t>
        </is>
      </c>
      <c r="B39" s="15" t="inlineStr">
        <is>
          <t>Devoted</t>
        </is>
      </c>
      <c r="C39" s="15" t="inlineStr">
        <is>
          <t>H6852-005</t>
        </is>
      </c>
      <c r="D39" s="15" t="inlineStr">
        <is>
          <t>DEVOTED DUAL PLUS 005 PA (HMO D-SNP)</t>
        </is>
      </c>
      <c r="E39" s="15" t="inlineStr">
        <is>
          <t>HMO D-SNP</t>
        </is>
      </c>
      <c r="F39" s="15" t="inlineStr">
        <is>
          <t>Special Needs Plan: Medicare and Medicaid (D-SNP)</t>
        </is>
      </c>
      <c r="G39" s="15" t="inlineStr"/>
      <c r="H39" s="15" t="inlineStr">
        <is>
          <t>DEVOTED HEALTH PLAN OF PENNSYLVANIA INC</t>
        </is>
      </c>
      <c r="I39" s="16" t="n">
        <v>52</v>
      </c>
    </row>
    <row r="40">
      <c r="A40" s="15" t="inlineStr">
        <is>
          <t>PA</t>
        </is>
      </c>
      <c r="B40" s="15" t="inlineStr">
        <is>
          <t>Devoted</t>
        </is>
      </c>
      <c r="C40" s="15" t="inlineStr">
        <is>
          <t>H6852-007</t>
        </is>
      </c>
      <c r="D40" s="15" t="inlineStr">
        <is>
          <t>DEVOTED DUAL PLUS 007 PA (HMO D-SNP)</t>
        </is>
      </c>
      <c r="E40" s="15" t="inlineStr">
        <is>
          <t>HMO D-SNP</t>
        </is>
      </c>
      <c r="F40" s="15" t="inlineStr">
        <is>
          <t>Special Needs Plan: Medicare and Medicaid (D-SNP)</t>
        </is>
      </c>
      <c r="G40" s="15" t="inlineStr"/>
      <c r="H40" s="15" t="inlineStr">
        <is>
          <t>DEVOTED HEALTH PLAN OF PENNSYLVANIA INC</t>
        </is>
      </c>
      <c r="I40" s="16" t="n">
        <v>5</v>
      </c>
    </row>
    <row r="41">
      <c r="A41" s="15" t="inlineStr">
        <is>
          <t>PA</t>
        </is>
      </c>
      <c r="B41" s="15" t="inlineStr">
        <is>
          <t>Devoted</t>
        </is>
      </c>
      <c r="C41" s="15" t="inlineStr">
        <is>
          <t>H6852-008</t>
        </is>
      </c>
      <c r="D41" s="15" t="inlineStr">
        <is>
          <t>DEVOTED CORE 008 PA (HMO)</t>
        </is>
      </c>
      <c r="E41" s="15" t="inlineStr">
        <is>
          <t>HMO</t>
        </is>
      </c>
      <c r="F41" s="15" t="inlineStr">
        <is>
          <t>Medicare Advantage with drug coverage (MAPD)</t>
        </is>
      </c>
      <c r="G41" s="15" t="inlineStr"/>
      <c r="H41" s="15" t="inlineStr">
        <is>
          <t>DEVOTED HEALTH PLAN OF PENNSYLVANIA INC</t>
        </is>
      </c>
      <c r="I41" s="16" t="n">
        <v>18</v>
      </c>
    </row>
    <row r="42">
      <c r="A42" s="15" t="inlineStr">
        <is>
          <t>PA</t>
        </is>
      </c>
      <c r="B42" s="15" t="inlineStr">
        <is>
          <t>Devoted</t>
        </is>
      </c>
      <c r="C42" s="15" t="inlineStr">
        <is>
          <t>H6852-009</t>
        </is>
      </c>
      <c r="D42" s="15" t="inlineStr">
        <is>
          <t>DEVOTED GIVEBACK 009 PA (HMO)</t>
        </is>
      </c>
      <c r="E42" s="15" t="inlineStr">
        <is>
          <t>HMO</t>
        </is>
      </c>
      <c r="F42" s="15" t="inlineStr">
        <is>
          <t>Medicare Advantage with drug coverage (MAPD)</t>
        </is>
      </c>
      <c r="G42" s="15" t="inlineStr"/>
      <c r="H42" s="15" t="inlineStr">
        <is>
          <t>DEVOTED HEALTH PLAN OF PENNSYLVANIA INC</t>
        </is>
      </c>
      <c r="I42" s="16" t="n">
        <v>18</v>
      </c>
    </row>
    <row r="43">
      <c r="A43" s="15" t="inlineStr">
        <is>
          <t>PA</t>
        </is>
      </c>
      <c r="B43" s="15" t="inlineStr">
        <is>
          <t>Devoted</t>
        </is>
      </c>
      <c r="C43" s="15" t="inlineStr">
        <is>
          <t>H6852-010</t>
        </is>
      </c>
      <c r="D43" s="15" t="inlineStr">
        <is>
          <t>DEVOTED CORE 010 PA (HMO)</t>
        </is>
      </c>
      <c r="E43" s="15" t="inlineStr">
        <is>
          <t>HMO</t>
        </is>
      </c>
      <c r="F43" s="15" t="inlineStr">
        <is>
          <t>Medicare Advantage with drug coverage (MAPD)</t>
        </is>
      </c>
      <c r="G43" s="15" t="inlineStr"/>
      <c r="H43" s="15" t="inlineStr">
        <is>
          <t>DEVOTED HEALTH PLAN OF PENNSYLVANIA INC</t>
        </is>
      </c>
      <c r="I43" s="16" t="n">
        <v>13</v>
      </c>
    </row>
    <row r="44">
      <c r="A44" s="15" t="inlineStr">
        <is>
          <t>PA</t>
        </is>
      </c>
      <c r="B44" s="15" t="inlineStr">
        <is>
          <t>Devoted</t>
        </is>
      </c>
      <c r="C44" s="15" t="inlineStr">
        <is>
          <t>H6852-011</t>
        </is>
      </c>
      <c r="D44" s="15" t="inlineStr">
        <is>
          <t>DEVOTED GIVEBACK 011 PA (HMO)</t>
        </is>
      </c>
      <c r="E44" s="15" t="inlineStr">
        <is>
          <t>HMO</t>
        </is>
      </c>
      <c r="F44" s="15" t="inlineStr">
        <is>
          <t>Medicare Advantage with drug coverage (MAPD)</t>
        </is>
      </c>
      <c r="G44" s="15" t="inlineStr"/>
      <c r="H44" s="15" t="inlineStr">
        <is>
          <t>DEVOTED HEALTH PLAN OF PENNSYLVANIA INC</t>
        </is>
      </c>
      <c r="I44" s="16" t="n">
        <v>13</v>
      </c>
    </row>
    <row r="45">
      <c r="A45" s="15" t="inlineStr">
        <is>
          <t>PA</t>
        </is>
      </c>
      <c r="B45" s="15" t="inlineStr">
        <is>
          <t>Devoted</t>
        </is>
      </c>
      <c r="C45" s="15" t="inlineStr">
        <is>
          <t>H6852-012</t>
        </is>
      </c>
      <c r="D45" s="15" t="inlineStr">
        <is>
          <t>DEVOTED CORE 012 PA (HMO)</t>
        </is>
      </c>
      <c r="E45" s="15" t="inlineStr">
        <is>
          <t>HMO</t>
        </is>
      </c>
      <c r="F45" s="15" t="inlineStr">
        <is>
          <t>Medicare Advantage with drug coverage (MAPD)</t>
        </is>
      </c>
      <c r="G45" s="15" t="inlineStr"/>
      <c r="H45" s="15" t="inlineStr">
        <is>
          <t>DEVOTED HEALTH PLAN OF PENNSYLVANIA INC</t>
        </is>
      </c>
      <c r="I45" s="16" t="n">
        <v>7</v>
      </c>
    </row>
    <row r="46">
      <c r="A46" s="15" t="inlineStr">
        <is>
          <t>PA</t>
        </is>
      </c>
      <c r="B46" s="15" t="inlineStr">
        <is>
          <t>Devoted</t>
        </is>
      </c>
      <c r="C46" s="15" t="inlineStr">
        <is>
          <t>H6852-013</t>
        </is>
      </c>
      <c r="D46" s="15" t="inlineStr">
        <is>
          <t>DEVOTED GIVEBACK 013 PA (HMO)</t>
        </is>
      </c>
      <c r="E46" s="15" t="inlineStr">
        <is>
          <t>HMO</t>
        </is>
      </c>
      <c r="F46" s="15" t="inlineStr">
        <is>
          <t>Medicare Advantage with drug coverage (MAPD)</t>
        </is>
      </c>
      <c r="G46" s="15" t="inlineStr"/>
      <c r="H46" s="15" t="inlineStr">
        <is>
          <t>DEVOTED HEALTH PLAN OF PENNSYLVANIA INC</t>
        </is>
      </c>
      <c r="I46" s="16" t="n">
        <v>7</v>
      </c>
    </row>
    <row r="47">
      <c r="A47" s="15" t="inlineStr">
        <is>
          <t>PA</t>
        </is>
      </c>
      <c r="B47" s="15" t="inlineStr">
        <is>
          <t>Devoted</t>
        </is>
      </c>
      <c r="C47" s="15" t="inlineStr">
        <is>
          <t>H6852-014</t>
        </is>
      </c>
      <c r="D47" s="15" t="inlineStr">
        <is>
          <t>DEVOTED CORE 014 PA (HMO)</t>
        </is>
      </c>
      <c r="E47" s="15" t="inlineStr">
        <is>
          <t>HMO</t>
        </is>
      </c>
      <c r="F47" s="15" t="inlineStr">
        <is>
          <t>Medicare Advantage with drug coverage (MAPD)</t>
        </is>
      </c>
      <c r="G47" s="15" t="inlineStr"/>
      <c r="H47" s="15" t="inlineStr">
        <is>
          <t>DEVOTED HEALTH PLAN OF PENNSYLVANIA INC</t>
        </is>
      </c>
      <c r="I47" s="16" t="n">
        <v>14</v>
      </c>
    </row>
    <row r="48">
      <c r="A48" s="15" t="inlineStr">
        <is>
          <t>PA</t>
        </is>
      </c>
      <c r="B48" s="15" t="inlineStr">
        <is>
          <t>Devoted</t>
        </is>
      </c>
      <c r="C48" s="15" t="inlineStr">
        <is>
          <t>H6852-015</t>
        </is>
      </c>
      <c r="D48" s="15" t="inlineStr">
        <is>
          <t>DEVOTED GIVEBACK 015 PA (HMO)</t>
        </is>
      </c>
      <c r="E48" s="15" t="inlineStr">
        <is>
          <t>HMO</t>
        </is>
      </c>
      <c r="F48" s="15" t="inlineStr">
        <is>
          <t>Medicare Advantage with drug coverage (MAPD)</t>
        </is>
      </c>
      <c r="G48" s="15" t="inlineStr"/>
      <c r="H48" s="15" t="inlineStr">
        <is>
          <t>DEVOTED HEALTH PLAN OF PENNSYLVANIA INC</t>
        </is>
      </c>
      <c r="I48" s="16" t="n">
        <v>14</v>
      </c>
    </row>
    <row r="49">
      <c r="A49" s="15" t="inlineStr">
        <is>
          <t>PA</t>
        </is>
      </c>
      <c r="B49" s="15" t="inlineStr">
        <is>
          <t>Devoted</t>
        </is>
      </c>
      <c r="C49" s="15" t="inlineStr">
        <is>
          <t>H6852-016</t>
        </is>
      </c>
      <c r="D49" s="15" t="inlineStr">
        <is>
          <t>DEVOTED C-SNP ENHANCED 016 PA (HMO C-SNP)</t>
        </is>
      </c>
      <c r="E49" s="15" t="inlineStr">
        <is>
          <t>HMO C-SNP</t>
        </is>
      </c>
      <c r="F49" s="15" t="inlineStr">
        <is>
          <t>Special Needs Plan: chronic conditions (C-SNP)</t>
        </is>
      </c>
      <c r="G49" s="15" t="inlineStr"/>
      <c r="H49" s="15" t="inlineStr">
        <is>
          <t>DEVOTED HEALTH PLAN OF PENNSYLVANIA INC</t>
        </is>
      </c>
      <c r="I49" s="16" t="n">
        <v>7</v>
      </c>
    </row>
    <row r="50">
      <c r="A50" s="15" t="inlineStr">
        <is>
          <t>PA</t>
        </is>
      </c>
      <c r="B50" s="15" t="inlineStr">
        <is>
          <t>Devoted</t>
        </is>
      </c>
      <c r="C50" s="15" t="inlineStr">
        <is>
          <t>H6852-017</t>
        </is>
      </c>
      <c r="D50" s="15" t="inlineStr">
        <is>
          <t>DEVOTED C-SNP ENHANCED 017 PA (HMO C-SNP)</t>
        </is>
      </c>
      <c r="E50" s="15" t="inlineStr">
        <is>
          <t>HMO C-SNP</t>
        </is>
      </c>
      <c r="F50" s="15" t="inlineStr">
        <is>
          <t>Special Needs Plan: chronic conditions (C-SNP)</t>
        </is>
      </c>
      <c r="G50" s="15" t="inlineStr"/>
      <c r="H50" s="15" t="inlineStr">
        <is>
          <t>DEVOTED HEALTH PLAN OF PENNSYLVANIA INC</t>
        </is>
      </c>
      <c r="I50" s="16" t="n">
        <v>16</v>
      </c>
    </row>
    <row r="51">
      <c r="A51" s="15" t="inlineStr">
        <is>
          <t>PA</t>
        </is>
      </c>
      <c r="B51" s="15" t="inlineStr">
        <is>
          <t>Devoted</t>
        </is>
      </c>
      <c r="C51" s="15" t="inlineStr">
        <is>
          <t>H6852-018</t>
        </is>
      </c>
      <c r="D51" s="15" t="inlineStr">
        <is>
          <t>DEVOTED C-SNP ENHANCED 018 PA (HMO C-SNP)</t>
        </is>
      </c>
      <c r="E51" s="15" t="inlineStr">
        <is>
          <t>HMO C-SNP</t>
        </is>
      </c>
      <c r="F51" s="15" t="inlineStr">
        <is>
          <t>Special Needs Plan: chronic conditions (C-SNP)</t>
        </is>
      </c>
      <c r="G51" s="15" t="inlineStr"/>
      <c r="H51" s="15" t="inlineStr">
        <is>
          <t>DEVOTED HEALTH PLAN OF PENNSYLVANIA INC</t>
        </is>
      </c>
      <c r="I51" s="16" t="n">
        <v>13</v>
      </c>
    </row>
    <row r="52">
      <c r="A52" s="15" t="inlineStr">
        <is>
          <t>PA</t>
        </is>
      </c>
      <c r="B52" s="15" t="inlineStr">
        <is>
          <t>Devoted</t>
        </is>
      </c>
      <c r="C52" s="15" t="inlineStr">
        <is>
          <t>H6852-019</t>
        </is>
      </c>
      <c r="D52" s="15" t="inlineStr">
        <is>
          <t>DEVOTED C-SNP ENHANCED 019 PA (HMO C-SNP)</t>
        </is>
      </c>
      <c r="E52" s="15" t="inlineStr">
        <is>
          <t>HMO C-SNP</t>
        </is>
      </c>
      <c r="F52" s="15" t="inlineStr">
        <is>
          <t>Special Needs Plan: chronic conditions (C-SNP)</t>
        </is>
      </c>
      <c r="G52" s="15" t="inlineStr"/>
      <c r="H52" s="15" t="inlineStr">
        <is>
          <t>DEVOTED HEALTH PLAN OF PENNSYLVANIA INC</t>
        </is>
      </c>
      <c r="I52" s="16" t="n">
        <v>7</v>
      </c>
    </row>
    <row r="53">
      <c r="A53" s="15" t="inlineStr">
        <is>
          <t>PA</t>
        </is>
      </c>
      <c r="B53" s="15" t="inlineStr">
        <is>
          <t>Devoted</t>
        </is>
      </c>
      <c r="C53" s="15" t="inlineStr">
        <is>
          <t>H6852-020</t>
        </is>
      </c>
      <c r="D53" s="15" t="inlineStr">
        <is>
          <t>DEVOTED C-SNP ENHANCED 020 PA (HMO C-SNP)</t>
        </is>
      </c>
      <c r="E53" s="15" t="inlineStr">
        <is>
          <t>HMO C-SNP</t>
        </is>
      </c>
      <c r="F53" s="15" t="inlineStr">
        <is>
          <t>Special Needs Plan: chronic conditions (C-SNP)</t>
        </is>
      </c>
      <c r="G53" s="15" t="inlineStr"/>
      <c r="H53" s="15" t="inlineStr">
        <is>
          <t>DEVOTED HEALTH PLAN OF PENNSYLVANIA INC</t>
        </is>
      </c>
      <c r="I53" s="16" t="n">
        <v>14</v>
      </c>
    </row>
    <row r="54">
      <c r="A54" s="15" t="inlineStr">
        <is>
          <t>PA</t>
        </is>
      </c>
      <c r="B54" s="15" t="inlineStr">
        <is>
          <t>Devoted</t>
        </is>
      </c>
      <c r="C54" s="15" t="inlineStr">
        <is>
          <t>H6852-021</t>
        </is>
      </c>
      <c r="D54" s="15" t="inlineStr">
        <is>
          <t>DEVOTED C-SNP PLUS 021 PA (HMO C-SNP)</t>
        </is>
      </c>
      <c r="E54" s="15" t="inlineStr">
        <is>
          <t>HMO C-SNP</t>
        </is>
      </c>
      <c r="F54" s="15" t="inlineStr">
        <is>
          <t>Special Needs Plan: chronic conditions (C-SNP)</t>
        </is>
      </c>
      <c r="G54" s="15" t="inlineStr"/>
      <c r="H54" s="15" t="inlineStr">
        <is>
          <t>DEVOTED HEALTH PLAN OF PENNSYLVANIA INC</t>
        </is>
      </c>
      <c r="I54" s="16" t="n">
        <v>5</v>
      </c>
    </row>
    <row r="55">
      <c r="A55" s="15" t="inlineStr">
        <is>
          <t>PA</t>
        </is>
      </c>
      <c r="B55" s="15" t="inlineStr">
        <is>
          <t>Devoted</t>
        </is>
      </c>
      <c r="C55" s="15" t="inlineStr">
        <is>
          <t>H6852-022</t>
        </is>
      </c>
      <c r="D55" s="15" t="inlineStr">
        <is>
          <t>DEVOTED C-SNP PLUS 022 PA (HMO C-SNP)</t>
        </is>
      </c>
      <c r="E55" s="15" t="inlineStr">
        <is>
          <t>HMO C-SNP</t>
        </is>
      </c>
      <c r="F55" s="15" t="inlineStr">
        <is>
          <t>Special Needs Plan: chronic conditions (C-SNP)</t>
        </is>
      </c>
      <c r="G55" s="15" t="inlineStr"/>
      <c r="H55" s="15" t="inlineStr">
        <is>
          <t>DEVOTED HEALTH PLAN OF PENNSYLVANIA INC</t>
        </is>
      </c>
      <c r="I55" s="16" t="n">
        <v>52</v>
      </c>
    </row>
    <row r="56">
      <c r="A56" s="15" t="inlineStr">
        <is>
          <t>PA</t>
        </is>
      </c>
      <c r="B56" s="15" t="inlineStr">
        <is>
          <t>Devoted</t>
        </is>
      </c>
      <c r="C56" s="15" t="inlineStr">
        <is>
          <t>H6852-023</t>
        </is>
      </c>
      <c r="D56" s="15" t="inlineStr">
        <is>
          <t>DEVOTED CORE 023 PA (HMO)</t>
        </is>
      </c>
      <c r="E56" s="15" t="inlineStr">
        <is>
          <t>HMO</t>
        </is>
      </c>
      <c r="F56" s="15" t="inlineStr">
        <is>
          <t>Medicare Advantage with drug coverage (MAPD)</t>
        </is>
      </c>
      <c r="G56" s="15" t="inlineStr"/>
      <c r="H56" s="15" t="inlineStr">
        <is>
          <t>DEVOTED HEALTH PLAN OF PENNSYLVANIA INC</t>
        </is>
      </c>
      <c r="I56" s="16" t="n">
        <v>5</v>
      </c>
    </row>
    <row r="57">
      <c r="A57" s="15" t="inlineStr">
        <is>
          <t>PA</t>
        </is>
      </c>
      <c r="B57" s="15" t="inlineStr">
        <is>
          <t>Devoted</t>
        </is>
      </c>
      <c r="C57" s="15" t="inlineStr">
        <is>
          <t>H6852-025</t>
        </is>
      </c>
      <c r="D57" s="15" t="inlineStr">
        <is>
          <t>DEVOTED DUAL FULL 025 PA (HMO D-SNP)</t>
        </is>
      </c>
      <c r="E57" s="15" t="inlineStr">
        <is>
          <t>HMO D-SNP</t>
        </is>
      </c>
      <c r="F57" s="15" t="inlineStr">
        <is>
          <t>Special Needs Plan: Medicare and Medicaid (D-SNP)</t>
        </is>
      </c>
      <c r="G57" s="15" t="inlineStr"/>
      <c r="H57" s="15" t="inlineStr">
        <is>
          <t>DEVOTED HEALTH PLAN OF PENNSYLVANIA INC</t>
        </is>
      </c>
      <c r="I57" s="16" t="n">
        <v>52</v>
      </c>
    </row>
    <row r="58">
      <c r="A58" s="15" t="inlineStr">
        <is>
          <t>PA</t>
        </is>
      </c>
      <c r="B58" s="15" t="inlineStr">
        <is>
          <t>Devoted</t>
        </is>
      </c>
      <c r="C58" s="15" t="inlineStr">
        <is>
          <t>H6852-026</t>
        </is>
      </c>
      <c r="D58" s="15" t="inlineStr">
        <is>
          <t>DEVOTED DUAL FULL 026 PA (HMO D-SNP)</t>
        </is>
      </c>
      <c r="E58" s="15" t="inlineStr">
        <is>
          <t>HMO D-SNP</t>
        </is>
      </c>
      <c r="F58" s="15" t="inlineStr">
        <is>
          <t>Special Needs Plan: Medicare and Medicaid (D-SNP)</t>
        </is>
      </c>
      <c r="G58" s="15" t="inlineStr"/>
      <c r="H58" s="15" t="inlineStr">
        <is>
          <t>DEVOTED HEALTH PLAN OF PENNSYLVANIA INC</t>
        </is>
      </c>
      <c r="I58" s="16" t="n">
        <v>5</v>
      </c>
    </row>
    <row r="59">
      <c r="A59" s="15" t="inlineStr">
        <is>
          <t>PA</t>
        </is>
      </c>
      <c r="B59" s="15" t="inlineStr">
        <is>
          <t>Devoted</t>
        </is>
      </c>
      <c r="C59" s="15" t="inlineStr">
        <is>
          <t>H6852-027</t>
        </is>
      </c>
      <c r="D59" s="15" t="inlineStr">
        <is>
          <t>DEVOTED C-SNP GIVEBACK EXTRAS 027 PA (HMO C-SNP)</t>
        </is>
      </c>
      <c r="E59" s="15" t="inlineStr">
        <is>
          <t>HMO C-SNP</t>
        </is>
      </c>
      <c r="F59" s="15" t="inlineStr">
        <is>
          <t>Special Needs Plan: chronic conditions (C-SNP)</t>
        </is>
      </c>
      <c r="G59" s="15" t="inlineStr"/>
      <c r="H59" s="15" t="inlineStr">
        <is>
          <t>DEVOTED HEALTH PLAN OF PENNSYLVANIA INC</t>
        </is>
      </c>
      <c r="I59" s="16" t="n">
        <v>5</v>
      </c>
    </row>
    <row r="60">
      <c r="A60" s="15" t="inlineStr">
        <is>
          <t>PA</t>
        </is>
      </c>
      <c r="B60" s="15" t="inlineStr">
        <is>
          <t>Devoted</t>
        </is>
      </c>
      <c r="C60" s="15" t="inlineStr">
        <is>
          <t>H6852-028</t>
        </is>
      </c>
      <c r="D60" s="15" t="inlineStr">
        <is>
          <t>DEVOTED C-SNP GIVEBACK EXTRAS 028 PA (HMO C-SNP)</t>
        </is>
      </c>
      <c r="E60" s="15" t="inlineStr">
        <is>
          <t>HMO C-SNP</t>
        </is>
      </c>
      <c r="F60" s="15" t="inlineStr">
        <is>
          <t>Special Needs Plan: chronic conditions (C-SNP)</t>
        </is>
      </c>
      <c r="G60" s="15" t="inlineStr"/>
      <c r="H60" s="15" t="inlineStr">
        <is>
          <t>DEVOTED HEALTH PLAN OF PENNSYLVANIA INC</t>
        </is>
      </c>
      <c r="I60" s="16" t="n">
        <v>18</v>
      </c>
    </row>
    <row r="61">
      <c r="A61" s="15" t="inlineStr">
        <is>
          <t>PA</t>
        </is>
      </c>
      <c r="B61" s="15" t="inlineStr">
        <is>
          <t>Devoted</t>
        </is>
      </c>
      <c r="C61" s="15" t="inlineStr">
        <is>
          <t>H6852-029</t>
        </is>
      </c>
      <c r="D61" s="15" t="inlineStr">
        <is>
          <t>DEVOTED C-SNP GIVEBACK EXTRAS 029 PA (HMO C-SNP)</t>
        </is>
      </c>
      <c r="E61" s="15" t="inlineStr">
        <is>
          <t>HMO C-SNP</t>
        </is>
      </c>
      <c r="F61" s="15" t="inlineStr">
        <is>
          <t>Special Needs Plan: chronic conditions (C-SNP)</t>
        </is>
      </c>
      <c r="G61" s="15" t="inlineStr"/>
      <c r="H61" s="15" t="inlineStr">
        <is>
          <t>DEVOTED HEALTH PLAN OF PENNSYLVANIA INC</t>
        </is>
      </c>
      <c r="I61" s="16" t="n">
        <v>13</v>
      </c>
    </row>
    <row r="62">
      <c r="A62" s="15" t="inlineStr">
        <is>
          <t>PA</t>
        </is>
      </c>
      <c r="B62" s="15" t="inlineStr">
        <is>
          <t>Devoted</t>
        </is>
      </c>
      <c r="C62" s="15" t="inlineStr">
        <is>
          <t>H6852-030</t>
        </is>
      </c>
      <c r="D62" s="15" t="inlineStr">
        <is>
          <t>DEVOTED C-SNP GIVEBACK EXTRAS 030 PA (HMO C-SNP)</t>
        </is>
      </c>
      <c r="E62" s="15" t="inlineStr">
        <is>
          <t>HMO C-SNP</t>
        </is>
      </c>
      <c r="F62" s="15" t="inlineStr">
        <is>
          <t>Special Needs Plan: chronic conditions (C-SNP)</t>
        </is>
      </c>
      <c r="G62" s="15" t="inlineStr"/>
      <c r="H62" s="15" t="inlineStr">
        <is>
          <t>DEVOTED HEALTH PLAN OF PENNSYLVANIA INC</t>
        </is>
      </c>
      <c r="I62" s="16" t="n">
        <v>7</v>
      </c>
    </row>
    <row r="63">
      <c r="A63" s="15" t="inlineStr">
        <is>
          <t>PA</t>
        </is>
      </c>
      <c r="B63" s="15" t="inlineStr">
        <is>
          <t>Devoted</t>
        </is>
      </c>
      <c r="C63" s="15" t="inlineStr">
        <is>
          <t>H6852-031</t>
        </is>
      </c>
      <c r="D63" s="15" t="inlineStr">
        <is>
          <t>DEVOTED C-SNP GIVEBACK EXTRAS 031 PA (HMO C-SNP)</t>
        </is>
      </c>
      <c r="E63" s="15" t="inlineStr">
        <is>
          <t>HMO C-SNP</t>
        </is>
      </c>
      <c r="F63" s="15" t="inlineStr">
        <is>
          <t>Special Needs Plan: chronic conditions (C-SNP)</t>
        </is>
      </c>
      <c r="G63" s="15" t="inlineStr"/>
      <c r="H63" s="15" t="inlineStr">
        <is>
          <t>DEVOTED HEALTH PLAN OF PENNSYLVANIA INC</t>
        </is>
      </c>
      <c r="I63" s="16" t="n">
        <v>14</v>
      </c>
    </row>
    <row r="64">
      <c r="A64" s="15" t="inlineStr">
        <is>
          <t>PA</t>
        </is>
      </c>
      <c r="B64" s="15" t="inlineStr">
        <is>
          <t>Devoted</t>
        </is>
      </c>
      <c r="C64" s="15" t="inlineStr">
        <is>
          <t>H6852-032</t>
        </is>
      </c>
      <c r="D64" s="15" t="inlineStr">
        <is>
          <t>DEVOTED GIVEBACK EXTRAS 032 PA (HMO)</t>
        </is>
      </c>
      <c r="E64" s="15" t="inlineStr">
        <is>
          <t>HMO</t>
        </is>
      </c>
      <c r="F64" s="15" t="inlineStr">
        <is>
          <t>Medicare Advantage with drug coverage (MAPD)</t>
        </is>
      </c>
      <c r="G64" s="15" t="inlineStr"/>
      <c r="H64" s="15" t="inlineStr">
        <is>
          <t>DEVOTED HEALTH PLAN OF PENNSYLVANIA INC</t>
        </is>
      </c>
      <c r="I64" s="16" t="n">
        <v>18</v>
      </c>
    </row>
    <row r="65">
      <c r="A65" s="15" t="inlineStr">
        <is>
          <t>PA</t>
        </is>
      </c>
      <c r="B65" s="15" t="inlineStr">
        <is>
          <t>Devoted</t>
        </is>
      </c>
      <c r="C65" s="15" t="inlineStr">
        <is>
          <t>H6852-033</t>
        </is>
      </c>
      <c r="D65" s="15" t="inlineStr">
        <is>
          <t>DEVOTED GIVEBACK EXTRAS 033 PA (HMO)</t>
        </is>
      </c>
      <c r="E65" s="15" t="inlineStr">
        <is>
          <t>HMO</t>
        </is>
      </c>
      <c r="F65" s="15" t="inlineStr">
        <is>
          <t>Medicare Advantage with drug coverage (MAPD)</t>
        </is>
      </c>
      <c r="G65" s="15" t="inlineStr"/>
      <c r="H65" s="15" t="inlineStr">
        <is>
          <t>DEVOTED HEALTH PLAN OF PENNSYLVANIA INC</t>
        </is>
      </c>
      <c r="I65" s="16" t="n">
        <v>13</v>
      </c>
    </row>
    <row r="66">
      <c r="A66" s="15" t="inlineStr">
        <is>
          <t>PA</t>
        </is>
      </c>
      <c r="B66" s="15" t="inlineStr">
        <is>
          <t>Devoted</t>
        </is>
      </c>
      <c r="C66" s="15" t="inlineStr">
        <is>
          <t>H6852-034</t>
        </is>
      </c>
      <c r="D66" s="15" t="inlineStr">
        <is>
          <t>DEVOTED GIVEBACK EXTRAS 034 PA (HMO)</t>
        </is>
      </c>
      <c r="E66" s="15" t="inlineStr">
        <is>
          <t>HMO</t>
        </is>
      </c>
      <c r="F66" s="15" t="inlineStr">
        <is>
          <t>Medicare Advantage with drug coverage (MAPD)</t>
        </is>
      </c>
      <c r="G66" s="15" t="inlineStr"/>
      <c r="H66" s="15" t="inlineStr">
        <is>
          <t>DEVOTED HEALTH PLAN OF PENNSYLVANIA INC</t>
        </is>
      </c>
      <c r="I66" s="16" t="n">
        <v>7</v>
      </c>
    </row>
    <row r="67">
      <c r="A67" s="15" t="inlineStr">
        <is>
          <t>PA</t>
        </is>
      </c>
      <c r="B67" s="15" t="inlineStr">
        <is>
          <t>Devoted</t>
        </is>
      </c>
      <c r="C67" s="15" t="inlineStr">
        <is>
          <t>H6852-035</t>
        </is>
      </c>
      <c r="D67" s="15" t="inlineStr">
        <is>
          <t>DEVOTED GIVEBACK EXTRAS 035 PA (HMO)</t>
        </is>
      </c>
      <c r="E67" s="15" t="inlineStr">
        <is>
          <t>HMO</t>
        </is>
      </c>
      <c r="F67" s="15" t="inlineStr">
        <is>
          <t>Medicare Advantage with drug coverage (MAPD)</t>
        </is>
      </c>
      <c r="G67" s="15" t="inlineStr"/>
      <c r="H67" s="15" t="inlineStr">
        <is>
          <t>DEVOTED HEALTH PLAN OF PENNSYLVANIA INC</t>
        </is>
      </c>
      <c r="I67" s="16" t="n">
        <v>14</v>
      </c>
    </row>
    <row r="68">
      <c r="A68" s="15" t="inlineStr">
        <is>
          <t>PA</t>
        </is>
      </c>
      <c r="B68" s="15" t="inlineStr">
        <is>
          <t>Devoted</t>
        </is>
      </c>
      <c r="C68" s="15" t="inlineStr">
        <is>
          <t>H6852-036</t>
        </is>
      </c>
      <c r="D68" s="15" t="inlineStr">
        <is>
          <t>DEVOTED GIVEBACK EXTRAS 036 PA (HMO)</t>
        </is>
      </c>
      <c r="E68" s="15" t="inlineStr">
        <is>
          <t>HMO</t>
        </is>
      </c>
      <c r="F68" s="15" t="inlineStr">
        <is>
          <t>Medicare Advantage with drug coverage (MAPD)</t>
        </is>
      </c>
      <c r="G68" s="15" t="inlineStr"/>
      <c r="H68" s="15" t="inlineStr">
        <is>
          <t>DEVOTED HEALTH PLAN OF PENNSYLVANIA INC</t>
        </is>
      </c>
      <c r="I68" s="16" t="n">
        <v>5</v>
      </c>
    </row>
    <row r="69">
      <c r="A69" s="15" t="inlineStr">
        <is>
          <t>PA</t>
        </is>
      </c>
      <c r="B69" s="15" t="inlineStr">
        <is>
          <t>Wellcare</t>
        </is>
      </c>
      <c r="C69" s="15" t="inlineStr">
        <is>
          <t>H2915-002</t>
        </is>
      </c>
      <c r="D69" s="15" t="inlineStr">
        <is>
          <t>Wellcare PA Health &amp; Wellness Dual Liberty Sync (HMO-POS D-SNP)</t>
        </is>
      </c>
      <c r="E69" s="15" t="inlineStr">
        <is>
          <t>HMO-POS D-SNP</t>
        </is>
      </c>
      <c r="F69" s="15" t="inlineStr">
        <is>
          <t>Special Needs Plan: Medicare and Medicaid (D-SNP)</t>
        </is>
      </c>
      <c r="G69" s="15" t="inlineStr"/>
      <c r="H69" s="15" t="inlineStr">
        <is>
          <t>PENNSYLVANIA HEALTH &amp; WELLNESS, INC.</t>
        </is>
      </c>
      <c r="I69" s="16" t="n">
        <v>65</v>
      </c>
    </row>
    <row r="70">
      <c r="A70" s="15" t="inlineStr">
        <is>
          <t>PA</t>
        </is>
      </c>
      <c r="B70" s="15" t="inlineStr">
        <is>
          <t>Wellcare</t>
        </is>
      </c>
      <c r="C70" s="15" t="inlineStr">
        <is>
          <t>H2915-003</t>
        </is>
      </c>
      <c r="D70" s="15" t="inlineStr">
        <is>
          <t>Wellcare Simple (HMO-POS)</t>
        </is>
      </c>
      <c r="E70" s="15" t="inlineStr">
        <is>
          <t>HMO-POS</t>
        </is>
      </c>
      <c r="F70" s="15" t="inlineStr">
        <is>
          <t>Medicare Advantage with drug coverage (MAPD)</t>
        </is>
      </c>
      <c r="G70" s="15" t="inlineStr"/>
      <c r="H70" s="15" t="inlineStr">
        <is>
          <t>PENNSYLVANIA HEALTH &amp; WELLNESS, INC.</t>
        </is>
      </c>
      <c r="I70" s="16" t="n">
        <v>57</v>
      </c>
    </row>
    <row r="71">
      <c r="A71" s="15" t="inlineStr">
        <is>
          <t>PA</t>
        </is>
      </c>
      <c r="B71" s="15" t="inlineStr">
        <is>
          <t>Wellcare</t>
        </is>
      </c>
      <c r="C71" s="15" t="inlineStr">
        <is>
          <t>H2915-018</t>
        </is>
      </c>
      <c r="D71" s="15" t="inlineStr">
        <is>
          <t>Wellcare PA Health &amp; Wellness Dual Select (HMO-POS D-SNP)</t>
        </is>
      </c>
      <c r="E71" s="15" t="inlineStr">
        <is>
          <t>HMO-POS D-SNP</t>
        </is>
      </c>
      <c r="F71" s="15" t="inlineStr">
        <is>
          <t>Special Needs Plan: Medicare and Medicaid (D-SNP)</t>
        </is>
      </c>
      <c r="G71" s="15" t="inlineStr"/>
      <c r="H71" s="15" t="inlineStr">
        <is>
          <t>PENNSYLVANIA HEALTH &amp; WELLNESS, INC.</t>
        </is>
      </c>
      <c r="I71" s="16" t="n">
        <v>65</v>
      </c>
    </row>
    <row r="72">
      <c r="A72" s="15" t="inlineStr">
        <is>
          <t>PA</t>
        </is>
      </c>
      <c r="B72" s="15" t="inlineStr">
        <is>
          <t>Wellcare</t>
        </is>
      </c>
      <c r="C72" s="15" t="inlineStr">
        <is>
          <t>S4802-080</t>
        </is>
      </c>
      <c r="D72" s="15" t="inlineStr">
        <is>
          <t>Wellcare Classic (PDP)</t>
        </is>
      </c>
      <c r="E72" s="15" t="inlineStr">
        <is>
          <t>PDP</t>
        </is>
      </c>
      <c r="F72" s="15" t="inlineStr">
        <is>
          <t>Part D-only drug plan</t>
        </is>
      </c>
      <c r="G72" s="15" t="inlineStr">
        <is>
          <t>Part D-only drug plans</t>
        </is>
      </c>
      <c r="H72" s="15" t="inlineStr">
        <is>
          <t>WELLCARE PRESCRIPTION INSURANCE, INC.</t>
        </is>
      </c>
      <c r="I72" s="16" t="inlineStr">
        <is>
          <t>All (statewide)</t>
        </is>
      </c>
    </row>
    <row r="73">
      <c r="A73" s="15" t="inlineStr">
        <is>
          <t>PA</t>
        </is>
      </c>
      <c r="B73" s="15" t="inlineStr">
        <is>
          <t>Wellcare</t>
        </is>
      </c>
      <c r="C73" s="15" t="inlineStr">
        <is>
          <t>S4802-141</t>
        </is>
      </c>
      <c r="D73" s="15" t="inlineStr">
        <is>
          <t>Wellcare Value Script (PDP)</t>
        </is>
      </c>
      <c r="E73" s="15" t="inlineStr">
        <is>
          <t>PDP</t>
        </is>
      </c>
      <c r="F73" s="15" t="inlineStr">
        <is>
          <t>Part D-only drug plan</t>
        </is>
      </c>
      <c r="G73" s="15" t="inlineStr">
        <is>
          <t>Part D-only drug plans</t>
        </is>
      </c>
      <c r="H73" s="15" t="inlineStr">
        <is>
          <t>WELLCARE PRESCRIPTION INSURANCE, INC.</t>
        </is>
      </c>
      <c r="I73" s="16" t="inlineStr">
        <is>
          <t>All (statewide)</t>
        </is>
      </c>
    </row>
    <row r="74">
      <c r="A74" s="15" t="inlineStr">
        <is>
          <t>PA</t>
        </is>
      </c>
      <c r="B74" s="15" t="inlineStr">
        <is>
          <t>Highmark</t>
        </is>
      </c>
      <c r="C74" s="15" t="inlineStr">
        <is>
          <t>H3916-001</t>
        </is>
      </c>
      <c r="D74" s="15" t="inlineStr">
        <is>
          <t>Freedom Blue PPO Classic (PPO)</t>
        </is>
      </c>
      <c r="E74" s="15" t="inlineStr">
        <is>
          <t>PPO</t>
        </is>
      </c>
      <c r="F74" s="15" t="inlineStr">
        <is>
          <t>Medicare Advantage with drug coverage (MAPD)</t>
        </is>
      </c>
      <c r="G74" s="15" t="inlineStr"/>
      <c r="H74" s="15" t="inlineStr">
        <is>
          <t>HIGHMARK SENIOR HEALTH COMPANY</t>
        </is>
      </c>
      <c r="I74" s="16" t="n">
        <v>11</v>
      </c>
    </row>
    <row r="75">
      <c r="A75" s="15" t="inlineStr">
        <is>
          <t>PA</t>
        </is>
      </c>
      <c r="B75" s="15" t="inlineStr">
        <is>
          <t>Highmark</t>
        </is>
      </c>
      <c r="C75" s="15" t="inlineStr">
        <is>
          <t>H3916-002</t>
        </is>
      </c>
      <c r="D75" s="15" t="inlineStr">
        <is>
          <t>Freedom Blue PPO Classic (PPO)</t>
        </is>
      </c>
      <c r="E75" s="15" t="inlineStr">
        <is>
          <t>PPO</t>
        </is>
      </c>
      <c r="F75" s="15" t="inlineStr">
        <is>
          <t>Medicare Advantage with drug coverage (MAPD)</t>
        </is>
      </c>
      <c r="G75" s="15" t="inlineStr"/>
      <c r="H75" s="15" t="inlineStr">
        <is>
          <t>HIGHMARK SENIOR HEALTH COMPANY</t>
        </is>
      </c>
      <c r="I75" s="16" t="n">
        <v>17</v>
      </c>
    </row>
    <row r="76">
      <c r="A76" s="15" t="inlineStr">
        <is>
          <t>PA</t>
        </is>
      </c>
      <c r="B76" s="15" t="inlineStr">
        <is>
          <t>Highmark</t>
        </is>
      </c>
      <c r="C76" s="15" t="inlineStr">
        <is>
          <t>H3916-005</t>
        </is>
      </c>
      <c r="D76" s="15" t="inlineStr">
        <is>
          <t>Freedom Blue PPO Deluxe (PPO)</t>
        </is>
      </c>
      <c r="E76" s="15" t="inlineStr">
        <is>
          <t>PPO</t>
        </is>
      </c>
      <c r="F76" s="15" t="inlineStr">
        <is>
          <t>Medicare Advantage with drug coverage (MAPD)</t>
        </is>
      </c>
      <c r="G76" s="15" t="inlineStr"/>
      <c r="H76" s="15" t="inlineStr">
        <is>
          <t>HIGHMARK SENIOR HEALTH COMPANY</t>
        </is>
      </c>
      <c r="I76" s="16" t="n">
        <v>34</v>
      </c>
    </row>
    <row r="77">
      <c r="A77" s="15" t="inlineStr">
        <is>
          <t>PA</t>
        </is>
      </c>
      <c r="B77" s="15" t="inlineStr">
        <is>
          <t>Highmark</t>
        </is>
      </c>
      <c r="C77" s="15" t="inlineStr">
        <is>
          <t>H3916-012</t>
        </is>
      </c>
      <c r="D77" s="15" t="inlineStr">
        <is>
          <t>Freedom Blue PPO Basic (PPO)</t>
        </is>
      </c>
      <c r="E77" s="15" t="inlineStr">
        <is>
          <t>PPO</t>
        </is>
      </c>
      <c r="F77" s="15" t="inlineStr">
        <is>
          <t>Medicare Advantage without drug coverage</t>
        </is>
      </c>
      <c r="G77" s="15" t="inlineStr"/>
      <c r="H77" s="15" t="inlineStr">
        <is>
          <t>HIGHMARK SENIOR HEALTH COMPANY</t>
        </is>
      </c>
      <c r="I77" s="16" t="n">
        <v>34</v>
      </c>
    </row>
    <row r="78">
      <c r="A78" s="15" t="inlineStr">
        <is>
          <t>PA</t>
        </is>
      </c>
      <c r="B78" s="15" t="inlineStr">
        <is>
          <t>Highmark</t>
        </is>
      </c>
      <c r="C78" s="15" t="inlineStr">
        <is>
          <t>H3916-015</t>
        </is>
      </c>
      <c r="D78" s="15" t="inlineStr">
        <is>
          <t>Freedom Blue PPO Standard (PPO)</t>
        </is>
      </c>
      <c r="E78" s="15" t="inlineStr">
        <is>
          <t>PPO</t>
        </is>
      </c>
      <c r="F78" s="15" t="inlineStr">
        <is>
          <t>Medicare Advantage with drug coverage (MAPD)</t>
        </is>
      </c>
      <c r="G78" s="15" t="inlineStr"/>
      <c r="H78" s="15" t="inlineStr">
        <is>
          <t>HIGHMARK SENIOR HEALTH COMPANY</t>
        </is>
      </c>
      <c r="I78" s="16" t="n">
        <v>34</v>
      </c>
    </row>
    <row r="79">
      <c r="A79" s="15" t="inlineStr">
        <is>
          <t>PA</t>
        </is>
      </c>
      <c r="B79" s="15" t="inlineStr">
        <is>
          <t>Highmark</t>
        </is>
      </c>
      <c r="C79" s="15" t="inlineStr">
        <is>
          <t>H3916-018</t>
        </is>
      </c>
      <c r="D79" s="15" t="inlineStr">
        <is>
          <t>Freedom Blue PPO ValueRx (PPO)</t>
        </is>
      </c>
      <c r="E79" s="15" t="inlineStr">
        <is>
          <t>PPO</t>
        </is>
      </c>
      <c r="F79" s="15" t="inlineStr">
        <is>
          <t>Medicare Advantage with drug coverage (MAPD)</t>
        </is>
      </c>
      <c r="G79" s="15" t="inlineStr"/>
      <c r="H79" s="15" t="inlineStr">
        <is>
          <t>HIGHMARK SENIOR HEALTH COMPANY</t>
        </is>
      </c>
      <c r="I79" s="16" t="n">
        <v>34</v>
      </c>
    </row>
    <row r="80">
      <c r="A80" s="15" t="inlineStr">
        <is>
          <t>PA</t>
        </is>
      </c>
      <c r="B80" s="15" t="inlineStr">
        <is>
          <t>Highmark</t>
        </is>
      </c>
      <c r="C80" s="15" t="inlineStr">
        <is>
          <t>H3916-022</t>
        </is>
      </c>
      <c r="D80" s="15" t="inlineStr">
        <is>
          <t>Freedom Blue PPO Select (PPO)</t>
        </is>
      </c>
      <c r="E80" s="15" t="inlineStr">
        <is>
          <t>PPO</t>
        </is>
      </c>
      <c r="F80" s="15" t="inlineStr">
        <is>
          <t>Medicare Advantage with drug coverage (MAPD)</t>
        </is>
      </c>
      <c r="G80" s="15" t="inlineStr"/>
      <c r="H80" s="15" t="inlineStr">
        <is>
          <t>HIGHMARK SENIOR HEALTH COMPANY</t>
        </is>
      </c>
      <c r="I80" s="16" t="n">
        <v>11</v>
      </c>
    </row>
    <row r="81">
      <c r="A81" s="15" t="inlineStr">
        <is>
          <t>PA</t>
        </is>
      </c>
      <c r="B81" s="15" t="inlineStr">
        <is>
          <t>Highmark</t>
        </is>
      </c>
      <c r="C81" s="15" t="inlineStr">
        <is>
          <t>H3916-024</t>
        </is>
      </c>
      <c r="D81" s="15" t="inlineStr">
        <is>
          <t>Freedom Blue PPO Select (PPO)</t>
        </is>
      </c>
      <c r="E81" s="15" t="inlineStr">
        <is>
          <t>PPO</t>
        </is>
      </c>
      <c r="F81" s="15" t="inlineStr">
        <is>
          <t>Medicare Advantage with drug coverage (MAPD)</t>
        </is>
      </c>
      <c r="G81" s="15" t="inlineStr"/>
      <c r="H81" s="15" t="inlineStr">
        <is>
          <t>HIGHMARK SENIOR HEALTH COMPANY</t>
        </is>
      </c>
      <c r="I81" s="16" t="n">
        <v>17</v>
      </c>
    </row>
    <row r="82">
      <c r="A82" s="15" t="inlineStr">
        <is>
          <t>PA</t>
        </is>
      </c>
      <c r="B82" s="15" t="inlineStr">
        <is>
          <t>Highmark</t>
        </is>
      </c>
      <c r="C82" s="15" t="inlineStr">
        <is>
          <t>H3916-032</t>
        </is>
      </c>
      <c r="D82" s="15" t="inlineStr">
        <is>
          <t>Freedom Blue PPO ValueRx (PPO)</t>
        </is>
      </c>
      <c r="E82" s="15" t="inlineStr">
        <is>
          <t>PPO</t>
        </is>
      </c>
      <c r="F82" s="15" t="inlineStr">
        <is>
          <t>Medicare Advantage with drug coverage (MAPD)</t>
        </is>
      </c>
      <c r="G82" s="15" t="inlineStr"/>
      <c r="H82" s="15" t="inlineStr">
        <is>
          <t>HIGHMARK SENIOR HEALTH COMPANY</t>
        </is>
      </c>
      <c r="I82" s="16" t="n">
        <v>11</v>
      </c>
    </row>
    <row r="83">
      <c r="A83" s="15" t="inlineStr">
        <is>
          <t>PA</t>
        </is>
      </c>
      <c r="B83" s="15" t="inlineStr">
        <is>
          <t>Highmark</t>
        </is>
      </c>
      <c r="C83" s="15" t="inlineStr">
        <is>
          <t>H3916-033</t>
        </is>
      </c>
      <c r="D83" s="15" t="inlineStr">
        <is>
          <t>Freedom Blue PPO ValueRx (PPO)</t>
        </is>
      </c>
      <c r="E83" s="15" t="inlineStr">
        <is>
          <t>PPO</t>
        </is>
      </c>
      <c r="F83" s="15" t="inlineStr">
        <is>
          <t>Medicare Advantage with drug coverage (MAPD)</t>
        </is>
      </c>
      <c r="G83" s="15" t="inlineStr"/>
      <c r="H83" s="15" t="inlineStr">
        <is>
          <t>HIGHMARK SENIOR HEALTH COMPANY</t>
        </is>
      </c>
      <c r="I83" s="16" t="n">
        <v>17</v>
      </c>
    </row>
    <row r="84">
      <c r="A84" s="15" t="inlineStr">
        <is>
          <t>PA</t>
        </is>
      </c>
      <c r="B84" s="15" t="inlineStr">
        <is>
          <t>Highmark</t>
        </is>
      </c>
      <c r="C84" s="15" t="inlineStr">
        <is>
          <t>H3916-035</t>
        </is>
      </c>
      <c r="D84" s="15" t="inlineStr">
        <is>
          <t>Complete Blue PPO Distinct (PPO)</t>
        </is>
      </c>
      <c r="E84" s="15" t="inlineStr">
        <is>
          <t>PPO</t>
        </is>
      </c>
      <c r="F84" s="15" t="inlineStr">
        <is>
          <t>Medicare Advantage with drug coverage (MAPD)</t>
        </is>
      </c>
      <c r="G84" s="15" t="inlineStr"/>
      <c r="H84" s="15" t="inlineStr">
        <is>
          <t>HIGHMARK SENIOR HEALTH COMPANY</t>
        </is>
      </c>
      <c r="I84" s="16" t="n">
        <v>17</v>
      </c>
    </row>
    <row r="85">
      <c r="A85" s="15" t="inlineStr">
        <is>
          <t>PA</t>
        </is>
      </c>
      <c r="B85" s="15" t="inlineStr">
        <is>
          <t>Highmark</t>
        </is>
      </c>
      <c r="C85" s="15" t="inlineStr">
        <is>
          <t>H3916-037</t>
        </is>
      </c>
      <c r="D85" s="15" t="inlineStr">
        <is>
          <t>Community Blue Medicare PPO Signature (PPO)</t>
        </is>
      </c>
      <c r="E85" s="15" t="inlineStr">
        <is>
          <t>PPO</t>
        </is>
      </c>
      <c r="F85" s="15" t="inlineStr">
        <is>
          <t>Medicare Advantage with drug coverage (MAPD)</t>
        </is>
      </c>
      <c r="G85" s="15" t="inlineStr"/>
      <c r="H85" s="15" t="inlineStr">
        <is>
          <t>HIGHMARK SENIOR HEALTH COMPANY</t>
        </is>
      </c>
      <c r="I85" s="16" t="n">
        <v>15</v>
      </c>
    </row>
    <row r="86">
      <c r="A86" s="15" t="inlineStr">
        <is>
          <t>PA</t>
        </is>
      </c>
      <c r="B86" s="15" t="inlineStr">
        <is>
          <t>Highmark</t>
        </is>
      </c>
      <c r="C86" s="15" t="inlineStr">
        <is>
          <t>H3916-039</t>
        </is>
      </c>
      <c r="D86" s="15" t="inlineStr">
        <is>
          <t>Community Blue Medicare Plus PPO Signature (PPO)</t>
        </is>
      </c>
      <c r="E86" s="15" t="inlineStr">
        <is>
          <t>PPO</t>
        </is>
      </c>
      <c r="F86" s="15" t="inlineStr">
        <is>
          <t>Medicare Advantage with drug coverage (MAPD)</t>
        </is>
      </c>
      <c r="G86" s="15" t="inlineStr"/>
      <c r="H86" s="15" t="inlineStr">
        <is>
          <t>HIGHMARK SENIOR HEALTH COMPANY</t>
        </is>
      </c>
      <c r="I86" s="16" t="n">
        <v>2</v>
      </c>
    </row>
    <row r="87">
      <c r="A87" s="15" t="inlineStr">
        <is>
          <t>PA</t>
        </is>
      </c>
      <c r="B87" s="15" t="inlineStr">
        <is>
          <t>Highmark</t>
        </is>
      </c>
      <c r="C87" s="15" t="inlineStr">
        <is>
          <t>H3916-041</t>
        </is>
      </c>
      <c r="D87" s="15" t="inlineStr">
        <is>
          <t>Complete Blue PPO Signature (PPO)</t>
        </is>
      </c>
      <c r="E87" s="15" t="inlineStr">
        <is>
          <t>PPO</t>
        </is>
      </c>
      <c r="F87" s="15" t="inlineStr">
        <is>
          <t>Medicare Advantage with drug coverage (MAPD)</t>
        </is>
      </c>
      <c r="G87" s="15" t="inlineStr"/>
      <c r="H87" s="15" t="inlineStr">
        <is>
          <t>HIGHMARK SENIOR HEALTH COMPANY</t>
        </is>
      </c>
      <c r="I87" s="16" t="n">
        <v>17</v>
      </c>
    </row>
    <row r="88">
      <c r="A88" s="15" t="inlineStr">
        <is>
          <t>PA</t>
        </is>
      </c>
      <c r="B88" s="15" t="inlineStr">
        <is>
          <t>Highmark</t>
        </is>
      </c>
      <c r="C88" s="15" t="inlineStr">
        <is>
          <t>H3916-043</t>
        </is>
      </c>
      <c r="D88" s="15" t="inlineStr">
        <is>
          <t>Freedom Blue PPO Valor (PPO)</t>
        </is>
      </c>
      <c r="E88" s="15" t="inlineStr">
        <is>
          <t>PPO</t>
        </is>
      </c>
      <c r="F88" s="15" t="inlineStr">
        <is>
          <t>Medicare Advantage without drug coverage</t>
        </is>
      </c>
      <c r="G88" s="15" t="inlineStr"/>
      <c r="H88" s="15" t="inlineStr">
        <is>
          <t>HIGHMARK SENIOR HEALTH COMPANY</t>
        </is>
      </c>
      <c r="I88" s="16" t="n">
        <v>34</v>
      </c>
    </row>
    <row r="89">
      <c r="A89" s="15" t="inlineStr">
        <is>
          <t>PA</t>
        </is>
      </c>
      <c r="B89" s="15" t="inlineStr">
        <is>
          <t>Highmark</t>
        </is>
      </c>
      <c r="C89" s="15" t="inlineStr">
        <is>
          <t>H3916-056</t>
        </is>
      </c>
      <c r="D89" s="15" t="inlineStr">
        <is>
          <t>Freedom Blue PPO Valor (PPO)</t>
        </is>
      </c>
      <c r="E89" s="15" t="inlineStr">
        <is>
          <t>PPO</t>
        </is>
      </c>
      <c r="F89" s="15" t="inlineStr">
        <is>
          <t>Medicare Advantage without drug coverage</t>
        </is>
      </c>
      <c r="G89" s="15" t="inlineStr"/>
      <c r="H89" s="15" t="inlineStr">
        <is>
          <t>HIGHMARK SENIOR HEALTH COMPANY</t>
        </is>
      </c>
      <c r="I89" s="16" t="n">
        <v>4</v>
      </c>
    </row>
    <row r="90">
      <c r="A90" s="15" t="inlineStr">
        <is>
          <t>PA</t>
        </is>
      </c>
      <c r="B90" s="15" t="inlineStr">
        <is>
          <t>Highmark</t>
        </is>
      </c>
      <c r="C90" s="15" t="inlineStr">
        <is>
          <t>H3916-057</t>
        </is>
      </c>
      <c r="D90" s="15" t="inlineStr">
        <is>
          <t>Complete Blue PPO Merit (PPO)</t>
        </is>
      </c>
      <c r="E90" s="15" t="inlineStr">
        <is>
          <t>PPO</t>
        </is>
      </c>
      <c r="F90" s="15" t="inlineStr">
        <is>
          <t>Medicare Advantage with drug coverage (MAPD)</t>
        </is>
      </c>
      <c r="G90" s="15" t="inlineStr"/>
      <c r="H90" s="15" t="inlineStr">
        <is>
          <t>HIGHMARK SENIOR HEALTH COMPANY</t>
        </is>
      </c>
      <c r="I90" s="16" t="n">
        <v>11</v>
      </c>
    </row>
    <row r="91">
      <c r="A91" s="15" t="inlineStr">
        <is>
          <t>PA</t>
        </is>
      </c>
      <c r="B91" s="15" t="inlineStr">
        <is>
          <t>Highmark</t>
        </is>
      </c>
      <c r="C91" s="15" t="inlineStr">
        <is>
          <t>H3916-058</t>
        </is>
      </c>
      <c r="D91" s="15" t="inlineStr">
        <is>
          <t>Complete Blue PPO Signature (PPO)</t>
        </is>
      </c>
      <c r="E91" s="15" t="inlineStr">
        <is>
          <t>PPO</t>
        </is>
      </c>
      <c r="F91" s="15" t="inlineStr">
        <is>
          <t>Medicare Advantage with drug coverage (MAPD)</t>
        </is>
      </c>
      <c r="G91" s="15" t="inlineStr"/>
      <c r="H91" s="15" t="inlineStr">
        <is>
          <t>HIGHMARK SENIOR HEALTH COMPANY</t>
        </is>
      </c>
      <c r="I91" s="16" t="n">
        <v>9</v>
      </c>
    </row>
    <row r="92">
      <c r="A92" s="15" t="inlineStr">
        <is>
          <t>PA</t>
        </is>
      </c>
      <c r="B92" s="15" t="inlineStr">
        <is>
          <t>Highmark</t>
        </is>
      </c>
      <c r="C92" s="15" t="inlineStr">
        <is>
          <t>H3916-060</t>
        </is>
      </c>
      <c r="D92" s="15" t="inlineStr">
        <is>
          <t>Complete Blue PPO Distinct (PPO)</t>
        </is>
      </c>
      <c r="E92" s="15" t="inlineStr">
        <is>
          <t>PPO</t>
        </is>
      </c>
      <c r="F92" s="15" t="inlineStr">
        <is>
          <t>Medicare Advantage with drug coverage (MAPD)</t>
        </is>
      </c>
      <c r="G92" s="15" t="inlineStr"/>
      <c r="H92" s="15" t="inlineStr">
        <is>
          <t>HIGHMARK SENIOR HEALTH COMPANY</t>
        </is>
      </c>
      <c r="I92" s="16" t="n">
        <v>25</v>
      </c>
    </row>
    <row r="93">
      <c r="A93" s="15" t="inlineStr">
        <is>
          <t>PA</t>
        </is>
      </c>
      <c r="B93" s="15" t="inlineStr">
        <is>
          <t>Highmark</t>
        </is>
      </c>
      <c r="C93" s="15" t="inlineStr">
        <is>
          <t>H3916-061</t>
        </is>
      </c>
      <c r="D93" s="15" t="inlineStr">
        <is>
          <t>Complete Blue Plus PPO Distinct (PPO)</t>
        </is>
      </c>
      <c r="E93" s="15" t="inlineStr">
        <is>
          <t>PPO</t>
        </is>
      </c>
      <c r="F93" s="15" t="inlineStr">
        <is>
          <t>Medicare Advantage with drug coverage (MAPD)</t>
        </is>
      </c>
      <c r="G93" s="15" t="inlineStr"/>
      <c r="H93" s="15" t="inlineStr">
        <is>
          <t>HIGHMARK SENIOR HEALTH COMPANY</t>
        </is>
      </c>
      <c r="I93" s="16" t="n">
        <v>3</v>
      </c>
    </row>
    <row r="94">
      <c r="A94" s="15" t="inlineStr">
        <is>
          <t>PA</t>
        </is>
      </c>
      <c r="B94" s="15" t="inlineStr">
        <is>
          <t>Highmark</t>
        </is>
      </c>
      <c r="C94" s="15" t="inlineStr">
        <is>
          <t>H3916-062</t>
        </is>
      </c>
      <c r="D94" s="15" t="inlineStr">
        <is>
          <t>Complete Blue PPO Distinct (PPO)</t>
        </is>
      </c>
      <c r="E94" s="15" t="inlineStr">
        <is>
          <t>PPO</t>
        </is>
      </c>
      <c r="F94" s="15" t="inlineStr">
        <is>
          <t>Medicare Advantage with drug coverage (MAPD)</t>
        </is>
      </c>
      <c r="G94" s="15" t="inlineStr"/>
      <c r="H94" s="15" t="inlineStr">
        <is>
          <t>HIGHMARK SENIOR HEALTH COMPANY</t>
        </is>
      </c>
      <c r="I94" s="16" t="n">
        <v>4</v>
      </c>
    </row>
    <row r="95">
      <c r="A95" s="15" t="inlineStr">
        <is>
          <t>PA</t>
        </is>
      </c>
      <c r="B95" s="15" t="inlineStr">
        <is>
          <t>Highmark</t>
        </is>
      </c>
      <c r="C95" s="15" t="inlineStr">
        <is>
          <t>H3916-063</t>
        </is>
      </c>
      <c r="D95" s="15" t="inlineStr">
        <is>
          <t>Community Blue Medicare Plus PPO Signature (PPO)</t>
        </is>
      </c>
      <c r="E95" s="15" t="inlineStr">
        <is>
          <t>PPO</t>
        </is>
      </c>
      <c r="F95" s="15" t="inlineStr">
        <is>
          <t>Medicare Advantage with drug coverage (MAPD)</t>
        </is>
      </c>
      <c r="G95" s="15" t="inlineStr"/>
      <c r="H95" s="15" t="inlineStr">
        <is>
          <t>HIGHMARK SENIOR HEALTH COMPANY</t>
        </is>
      </c>
      <c r="I95" s="16" t="n">
        <v>1</v>
      </c>
    </row>
    <row r="96">
      <c r="A96" s="15" t="inlineStr">
        <is>
          <t>PA</t>
        </is>
      </c>
      <c r="B96" s="15" t="inlineStr">
        <is>
          <t>Highmark</t>
        </is>
      </c>
      <c r="C96" s="15" t="inlineStr">
        <is>
          <t>H3916-064</t>
        </is>
      </c>
      <c r="D96" s="15" t="inlineStr">
        <is>
          <t>Complete Blue Plus PPO Merit (PPO)</t>
        </is>
      </c>
      <c r="E96" s="15" t="inlineStr">
        <is>
          <t>PPO</t>
        </is>
      </c>
      <c r="F96" s="15" t="inlineStr">
        <is>
          <t>Medicare Advantage with drug coverage (MAPD)</t>
        </is>
      </c>
      <c r="G96" s="15" t="inlineStr"/>
      <c r="H96" s="15" t="inlineStr">
        <is>
          <t>HIGHMARK SENIOR HEALTH COMPANY</t>
        </is>
      </c>
      <c r="I96" s="16" t="n">
        <v>3</v>
      </c>
    </row>
    <row r="97">
      <c r="A97" s="15" t="inlineStr">
        <is>
          <t>PA</t>
        </is>
      </c>
      <c r="B97" s="15" t="inlineStr">
        <is>
          <t>Highmark</t>
        </is>
      </c>
      <c r="C97" s="15" t="inlineStr">
        <is>
          <t>H3916-065</t>
        </is>
      </c>
      <c r="D97" s="15" t="inlineStr">
        <is>
          <t>Community Blue Medicare PPO Signature (PPO)</t>
        </is>
      </c>
      <c r="E97" s="15" t="inlineStr">
        <is>
          <t>PPO</t>
        </is>
      </c>
      <c r="F97" s="15" t="inlineStr">
        <is>
          <t>Medicare Advantage with drug coverage (MAPD)</t>
        </is>
      </c>
      <c r="G97" s="15" t="inlineStr"/>
      <c r="H97" s="15" t="inlineStr">
        <is>
          <t>HIGHMARK SENIOR HEALTH COMPANY</t>
        </is>
      </c>
      <c r="I97" s="16" t="n">
        <v>10</v>
      </c>
    </row>
    <row r="98">
      <c r="A98" s="15" t="inlineStr">
        <is>
          <t>PA</t>
        </is>
      </c>
      <c r="B98" s="15" t="inlineStr">
        <is>
          <t>Highmark</t>
        </is>
      </c>
      <c r="C98" s="15" t="inlineStr">
        <is>
          <t>H3916-067</t>
        </is>
      </c>
      <c r="D98" s="15" t="inlineStr">
        <is>
          <t>Freedom Blue PPO Valor (PPO)</t>
        </is>
      </c>
      <c r="E98" s="15" t="inlineStr">
        <is>
          <t>PPO</t>
        </is>
      </c>
      <c r="F98" s="15" t="inlineStr">
        <is>
          <t>Medicare Advantage without drug coverage</t>
        </is>
      </c>
      <c r="G98" s="15" t="inlineStr"/>
      <c r="H98" s="15" t="inlineStr">
        <is>
          <t>HIGHMARK SENIOR HEALTH COMPANY</t>
        </is>
      </c>
      <c r="I98" s="16" t="n">
        <v>28</v>
      </c>
    </row>
    <row r="99">
      <c r="A99" s="15" t="inlineStr">
        <is>
          <t>PA</t>
        </is>
      </c>
      <c r="B99" s="15" t="inlineStr">
        <is>
          <t>Highmark</t>
        </is>
      </c>
      <c r="C99" s="15" t="inlineStr">
        <is>
          <t>H3916-069</t>
        </is>
      </c>
      <c r="D99" s="15" t="inlineStr">
        <is>
          <t>Complete Blue PPO Merit (PPO)</t>
        </is>
      </c>
      <c r="E99" s="15" t="inlineStr">
        <is>
          <t>PPO</t>
        </is>
      </c>
      <c r="F99" s="15" t="inlineStr">
        <is>
          <t>Medicare Advantage with drug coverage (MAPD)</t>
        </is>
      </c>
      <c r="G99" s="15" t="inlineStr"/>
      <c r="H99" s="15" t="inlineStr">
        <is>
          <t>HIGHMARK SENIOR HEALTH COMPANY</t>
        </is>
      </c>
      <c r="I99" s="16" t="n">
        <v>25</v>
      </c>
    </row>
    <row r="100">
      <c r="A100" s="15" t="inlineStr">
        <is>
          <t>PA</t>
        </is>
      </c>
      <c r="B100" s="15" t="inlineStr">
        <is>
          <t>Highmark</t>
        </is>
      </c>
      <c r="C100" s="15" t="inlineStr">
        <is>
          <t>H3957-031</t>
        </is>
      </c>
      <c r="D100" s="15" t="inlineStr">
        <is>
          <t>Security Blue HMO-POS ValueRx (HMO-POS)</t>
        </is>
      </c>
      <c r="E100" s="15" t="inlineStr">
        <is>
          <t>HMO-POS</t>
        </is>
      </c>
      <c r="F100" s="15" t="inlineStr">
        <is>
          <t>Medicare Advantage with drug coverage (MAPD)</t>
        </is>
      </c>
      <c r="G100" s="15" t="inlineStr"/>
      <c r="H100" s="15" t="inlineStr">
        <is>
          <t>HIGHMARK CHOICE COMPANY</t>
        </is>
      </c>
      <c r="I100" s="16" t="n">
        <v>11</v>
      </c>
    </row>
    <row r="101">
      <c r="A101" s="15" t="inlineStr">
        <is>
          <t>PA</t>
        </is>
      </c>
      <c r="B101" s="15" t="inlineStr">
        <is>
          <t>Highmark</t>
        </is>
      </c>
      <c r="C101" s="15" t="inlineStr">
        <is>
          <t>H3957-042</t>
        </is>
      </c>
      <c r="D101" s="15" t="inlineStr">
        <is>
          <t>Community Blue Medicare HMO Signature (HMO)</t>
        </is>
      </c>
      <c r="E101" s="15" t="inlineStr">
        <is>
          <t>HMO</t>
        </is>
      </c>
      <c r="F101" s="15" t="inlineStr">
        <is>
          <t>Medicare Advantage with drug coverage (MAPD)</t>
        </is>
      </c>
      <c r="G101" s="15" t="inlineStr"/>
      <c r="H101" s="15" t="inlineStr">
        <is>
          <t>HIGHMARK CHOICE COMPANY</t>
        </is>
      </c>
      <c r="I101" s="16" t="n">
        <v>25</v>
      </c>
    </row>
    <row r="102">
      <c r="A102" s="15" t="inlineStr">
        <is>
          <t>PA</t>
        </is>
      </c>
      <c r="B102" s="15" t="inlineStr">
        <is>
          <t>Highmark</t>
        </is>
      </c>
      <c r="C102" s="15" t="inlineStr">
        <is>
          <t>H3957-043</t>
        </is>
      </c>
      <c r="D102" s="15" t="inlineStr">
        <is>
          <t>Security Blue HMO-POS Basic (HMO-POS)</t>
        </is>
      </c>
      <c r="E102" s="15" t="inlineStr">
        <is>
          <t>HMO-POS</t>
        </is>
      </c>
      <c r="F102" s="15" t="inlineStr">
        <is>
          <t>Medicare Advantage without drug coverage</t>
        </is>
      </c>
      <c r="G102" s="15" t="inlineStr"/>
      <c r="H102" s="15" t="inlineStr">
        <is>
          <t>HIGHMARK CHOICE COMPANY</t>
        </is>
      </c>
      <c r="I102" s="16" t="n">
        <v>28</v>
      </c>
    </row>
    <row r="103">
      <c r="A103" s="15" t="inlineStr">
        <is>
          <t>PA</t>
        </is>
      </c>
      <c r="B103" s="15" t="inlineStr">
        <is>
          <t>Highmark</t>
        </is>
      </c>
      <c r="C103" s="15" t="inlineStr">
        <is>
          <t>H3957-044</t>
        </is>
      </c>
      <c r="D103" s="15" t="inlineStr">
        <is>
          <t>Security Blue HMO-POS ValueRx (HMO-POS)</t>
        </is>
      </c>
      <c r="E103" s="15" t="inlineStr">
        <is>
          <t>HMO-POS</t>
        </is>
      </c>
      <c r="F103" s="15" t="inlineStr">
        <is>
          <t>Medicare Advantage with drug coverage (MAPD)</t>
        </is>
      </c>
      <c r="G103" s="15" t="inlineStr"/>
      <c r="H103" s="15" t="inlineStr">
        <is>
          <t>HIGHMARK CHOICE COMPANY</t>
        </is>
      </c>
      <c r="I103" s="16" t="n">
        <v>17</v>
      </c>
    </row>
    <row r="104">
      <c r="A104" s="15" t="inlineStr">
        <is>
          <t>PA</t>
        </is>
      </c>
      <c r="B104" s="15" t="inlineStr">
        <is>
          <t>Highmark</t>
        </is>
      </c>
      <c r="C104" s="15" t="inlineStr">
        <is>
          <t>H3957-045</t>
        </is>
      </c>
      <c r="D104" s="15" t="inlineStr">
        <is>
          <t>Security Blue HMO-POS Standard (HMO-POS)</t>
        </is>
      </c>
      <c r="E104" s="15" t="inlineStr">
        <is>
          <t>HMO-POS</t>
        </is>
      </c>
      <c r="F104" s="15" t="inlineStr">
        <is>
          <t>Medicare Advantage with drug coverage (MAPD)</t>
        </is>
      </c>
      <c r="G104" s="15" t="inlineStr"/>
      <c r="H104" s="15" t="inlineStr">
        <is>
          <t>HIGHMARK CHOICE COMPANY</t>
        </is>
      </c>
      <c r="I104" s="16" t="n">
        <v>28</v>
      </c>
    </row>
    <row r="105">
      <c r="A105" s="15" t="inlineStr">
        <is>
          <t>PA</t>
        </is>
      </c>
      <c r="B105" s="15" t="inlineStr">
        <is>
          <t>Highmark</t>
        </is>
      </c>
      <c r="C105" s="15" t="inlineStr">
        <is>
          <t>H3957-046</t>
        </is>
      </c>
      <c r="D105" s="15" t="inlineStr">
        <is>
          <t>Security Blue HMO-POS Deluxe (HMO-POS)</t>
        </is>
      </c>
      <c r="E105" s="15" t="inlineStr">
        <is>
          <t>HMO-POS</t>
        </is>
      </c>
      <c r="F105" s="15" t="inlineStr">
        <is>
          <t>Medicare Advantage with drug coverage (MAPD)</t>
        </is>
      </c>
      <c r="G105" s="15" t="inlineStr"/>
      <c r="H105" s="15" t="inlineStr">
        <is>
          <t>HIGHMARK CHOICE COMPANY</t>
        </is>
      </c>
      <c r="I105" s="16" t="n">
        <v>28</v>
      </c>
    </row>
    <row r="106">
      <c r="A106" s="15" t="inlineStr">
        <is>
          <t>PA</t>
        </is>
      </c>
      <c r="B106" s="15" t="inlineStr">
        <is>
          <t>Highmark</t>
        </is>
      </c>
      <c r="C106" s="15" t="inlineStr">
        <is>
          <t>H3957-047</t>
        </is>
      </c>
      <c r="D106" s="15" t="inlineStr">
        <is>
          <t>Community Blue Medicare HMO Signature (HMO)</t>
        </is>
      </c>
      <c r="E106" s="15" t="inlineStr">
        <is>
          <t>HMO</t>
        </is>
      </c>
      <c r="F106" s="15" t="inlineStr">
        <is>
          <t>Medicare Advantage with drug coverage (MAPD)</t>
        </is>
      </c>
      <c r="G106" s="15" t="inlineStr"/>
      <c r="H106" s="15" t="inlineStr">
        <is>
          <t>HIGHMARK CHOICE COMPANY</t>
        </is>
      </c>
      <c r="I106" s="16" t="n">
        <v>28</v>
      </c>
    </row>
    <row r="107">
      <c r="A107" s="15" t="inlineStr">
        <is>
          <t>PA</t>
        </is>
      </c>
      <c r="B107" s="15" t="inlineStr">
        <is>
          <t>Highmark</t>
        </is>
      </c>
      <c r="C107" s="15" t="inlineStr">
        <is>
          <t>H3957-048</t>
        </is>
      </c>
      <c r="D107" s="15" t="inlineStr">
        <is>
          <t>Together Blue Medicare HMO with AHN Signature (HMO)</t>
        </is>
      </c>
      <c r="E107" s="15" t="inlineStr">
        <is>
          <t>HMO</t>
        </is>
      </c>
      <c r="F107" s="15" t="inlineStr">
        <is>
          <t>Medicare Advantage with drug coverage (MAPD)</t>
        </is>
      </c>
      <c r="G107" s="15" t="inlineStr"/>
      <c r="H107" s="15" t="inlineStr">
        <is>
          <t>HIGHMARK CHOICE COMPANY</t>
        </is>
      </c>
      <c r="I107" s="16" t="n">
        <v>6</v>
      </c>
    </row>
    <row r="108">
      <c r="A108" s="15" t="inlineStr">
        <is>
          <t>PA</t>
        </is>
      </c>
      <c r="B108" s="15" t="inlineStr">
        <is>
          <t>Highmark</t>
        </is>
      </c>
      <c r="C108" s="15" t="inlineStr">
        <is>
          <t>H3957-049</t>
        </is>
      </c>
      <c r="D108" s="15" t="inlineStr">
        <is>
          <t>Community Blue Medicare HMO Distinct (HMO)</t>
        </is>
      </c>
      <c r="E108" s="15" t="inlineStr">
        <is>
          <t>HMO</t>
        </is>
      </c>
      <c r="F108" s="15" t="inlineStr">
        <is>
          <t>Medicare Advantage with drug coverage (MAPD)</t>
        </is>
      </c>
      <c r="G108" s="15" t="inlineStr"/>
      <c r="H108" s="15" t="inlineStr">
        <is>
          <t>HIGHMARK CHOICE COMPANY</t>
        </is>
      </c>
      <c r="I108" s="16" t="n">
        <v>31</v>
      </c>
    </row>
    <row r="109">
      <c r="A109" s="15" t="inlineStr">
        <is>
          <t>PA</t>
        </is>
      </c>
      <c r="B109" s="15" t="inlineStr">
        <is>
          <t>Highmark</t>
        </is>
      </c>
      <c r="C109" s="15" t="inlineStr">
        <is>
          <t>H3957-050</t>
        </is>
      </c>
      <c r="D109" s="15" t="inlineStr">
        <is>
          <t>Complete Blue HMO Distinct (HMO)</t>
        </is>
      </c>
      <c r="E109" s="15" t="inlineStr">
        <is>
          <t>HMO</t>
        </is>
      </c>
      <c r="F109" s="15" t="inlineStr">
        <is>
          <t>Medicare Advantage with drug coverage (MAPD)</t>
        </is>
      </c>
      <c r="G109" s="15" t="inlineStr"/>
      <c r="H109" s="15" t="inlineStr">
        <is>
          <t>HIGHMARK CHOICE COMPANY</t>
        </is>
      </c>
      <c r="I109" s="16" t="n">
        <v>28</v>
      </c>
    </row>
    <row r="110">
      <c r="A110" s="15" t="inlineStr">
        <is>
          <t>PA</t>
        </is>
      </c>
      <c r="B110" s="15" t="inlineStr">
        <is>
          <t>Highmark</t>
        </is>
      </c>
      <c r="C110" s="15" t="inlineStr">
        <is>
          <t>H3957-051</t>
        </is>
      </c>
      <c r="D110" s="15" t="inlineStr">
        <is>
          <t>Community Blue Medicare HMO Signature (HMO)</t>
        </is>
      </c>
      <c r="E110" s="15" t="inlineStr">
        <is>
          <t>HMO</t>
        </is>
      </c>
      <c r="F110" s="15" t="inlineStr">
        <is>
          <t>Medicare Advantage with drug coverage (MAPD)</t>
        </is>
      </c>
      <c r="G110" s="15" t="inlineStr"/>
      <c r="H110" s="15" t="inlineStr">
        <is>
          <t>HIGHMARK CHOICE COMPANY</t>
        </is>
      </c>
      <c r="I110" s="16" t="n">
        <v>6</v>
      </c>
    </row>
    <row r="111">
      <c r="A111" s="15" t="inlineStr">
        <is>
          <t>PA</t>
        </is>
      </c>
      <c r="B111" s="15" t="inlineStr">
        <is>
          <t>Highmark</t>
        </is>
      </c>
      <c r="C111" s="15" t="inlineStr">
        <is>
          <t>H5932-001</t>
        </is>
      </c>
      <c r="D111" s="15" t="inlineStr">
        <is>
          <t>Highmark Wholecare Medicare Assured Diamond (HMO D-SNP)</t>
        </is>
      </c>
      <c r="E111" s="15" t="inlineStr">
        <is>
          <t>HMO D-SNP</t>
        </is>
      </c>
      <c r="F111" s="15" t="inlineStr">
        <is>
          <t>Special Needs Plan: Medicare and Medicaid (D-SNP)</t>
        </is>
      </c>
      <c r="G111" s="15" t="inlineStr">
        <is>
          <t>Highmark Wholecare</t>
        </is>
      </c>
      <c r="H111" s="15" t="inlineStr">
        <is>
          <t>GATEWAY HEALTH PLAN, INC.</t>
        </is>
      </c>
      <c r="I111" s="16" t="n">
        <v>57</v>
      </c>
    </row>
    <row r="112">
      <c r="A112" s="15" t="inlineStr">
        <is>
          <t>PA</t>
        </is>
      </c>
      <c r="B112" s="15" t="inlineStr">
        <is>
          <t>Highmark</t>
        </is>
      </c>
      <c r="C112" s="15" t="inlineStr">
        <is>
          <t>H5932-009</t>
        </is>
      </c>
      <c r="D112" s="15" t="inlineStr">
        <is>
          <t>Highmark Wholecare Medicare Assured Ruby (HMO D-SNP)</t>
        </is>
      </c>
      <c r="E112" s="15" t="inlineStr">
        <is>
          <t>HMO D-SNP</t>
        </is>
      </c>
      <c r="F112" s="15" t="inlineStr">
        <is>
          <t>Special Needs Plan: Medicare and Medicaid (D-SNP)</t>
        </is>
      </c>
      <c r="G112" s="15" t="inlineStr">
        <is>
          <t>Highmark Wholecare</t>
        </is>
      </c>
      <c r="H112" s="15" t="inlineStr">
        <is>
          <t>GATEWAY HEALTH PLAN, INC.</t>
        </is>
      </c>
      <c r="I112" s="16" t="n">
        <v>57</v>
      </c>
    </row>
    <row r="113">
      <c r="A113" s="15" t="inlineStr">
        <is>
          <t>PA</t>
        </is>
      </c>
      <c r="B113" s="15" t="inlineStr">
        <is>
          <t>Highmark</t>
        </is>
      </c>
      <c r="C113" s="15" t="inlineStr">
        <is>
          <t>H5932-012</t>
        </is>
      </c>
      <c r="D113" s="15" t="inlineStr">
        <is>
          <t>Highmark Wholecare Medicare Assured Diamond (HMO D-SNP)</t>
        </is>
      </c>
      <c r="E113" s="15" t="inlineStr">
        <is>
          <t>HMO D-SNP</t>
        </is>
      </c>
      <c r="F113" s="15" t="inlineStr">
        <is>
          <t>Special Needs Plan: Medicare and Medicaid (D-SNP)</t>
        </is>
      </c>
      <c r="G113" s="15" t="inlineStr">
        <is>
          <t>Highmark Wholecare</t>
        </is>
      </c>
      <c r="H113" s="15" t="inlineStr">
        <is>
          <t>GATEWAY HEALTH PLAN, INC.</t>
        </is>
      </c>
      <c r="I113" s="16" t="n">
        <v>5</v>
      </c>
    </row>
    <row r="114">
      <c r="A114" s="15" t="inlineStr">
        <is>
          <t>PA</t>
        </is>
      </c>
      <c r="B114" s="15" t="inlineStr">
        <is>
          <t>Highmark</t>
        </is>
      </c>
      <c r="C114" s="15" t="inlineStr">
        <is>
          <t>H5932-013</t>
        </is>
      </c>
      <c r="D114" s="15" t="inlineStr">
        <is>
          <t>Highmark Wholecare Medicare Assured Ruby (HMO D-SNP)</t>
        </is>
      </c>
      <c r="E114" s="15" t="inlineStr">
        <is>
          <t>HMO D-SNP</t>
        </is>
      </c>
      <c r="F114" s="15" t="inlineStr">
        <is>
          <t>Special Needs Plan: Medicare and Medicaid (D-SNP)</t>
        </is>
      </c>
      <c r="G114" s="15" t="inlineStr">
        <is>
          <t>Highmark Wholecare</t>
        </is>
      </c>
      <c r="H114" s="15" t="inlineStr">
        <is>
          <t>GATEWAY HEALTH PLAN, INC.</t>
        </is>
      </c>
      <c r="I114" s="16" t="n">
        <v>5</v>
      </c>
    </row>
    <row r="115">
      <c r="A115" s="15" t="inlineStr">
        <is>
          <t>PA</t>
        </is>
      </c>
      <c r="B115" s="15" t="inlineStr">
        <is>
          <t>Aetna</t>
        </is>
      </c>
      <c r="C115" s="15" t="inlineStr">
        <is>
          <t>H3959-001</t>
        </is>
      </c>
      <c r="D115" s="15" t="inlineStr">
        <is>
          <t>Aetna Medicare Advantra Enhanced (HMO-POS)</t>
        </is>
      </c>
      <c r="E115" s="15" t="inlineStr">
        <is>
          <t>HMO-POS</t>
        </is>
      </c>
      <c r="F115" s="15" t="inlineStr">
        <is>
          <t>Medicare Advantage with drug coverage (MAPD)</t>
        </is>
      </c>
      <c r="G115" s="15" t="inlineStr"/>
      <c r="H115" s="15" t="inlineStr">
        <is>
          <t>AETNA HEALTH INC. (PA)</t>
        </is>
      </c>
      <c r="I115" s="16" t="n">
        <v>1</v>
      </c>
    </row>
    <row r="116">
      <c r="A116" s="15" t="inlineStr">
        <is>
          <t>PA</t>
        </is>
      </c>
      <c r="B116" s="15" t="inlineStr">
        <is>
          <t>Aetna</t>
        </is>
      </c>
      <c r="C116" s="15" t="inlineStr">
        <is>
          <t>H3959-002</t>
        </is>
      </c>
      <c r="D116" s="15" t="inlineStr">
        <is>
          <t>Aetna Medicare Advantra Enhanced (HMO-POS)</t>
        </is>
      </c>
      <c r="E116" s="15" t="inlineStr">
        <is>
          <t>HMO-POS</t>
        </is>
      </c>
      <c r="F116" s="15" t="inlineStr">
        <is>
          <t>Medicare Advantage with drug coverage (MAPD)</t>
        </is>
      </c>
      <c r="G116" s="15" t="inlineStr"/>
      <c r="H116" s="15" t="inlineStr">
        <is>
          <t>AETNA HEALTH INC. (PA)</t>
        </is>
      </c>
      <c r="I116" s="16" t="n">
        <v>24</v>
      </c>
    </row>
    <row r="117">
      <c r="A117" s="15" t="inlineStr">
        <is>
          <t>PA</t>
        </is>
      </c>
      <c r="B117" s="15" t="inlineStr">
        <is>
          <t>Aetna</t>
        </is>
      </c>
      <c r="C117" s="15" t="inlineStr">
        <is>
          <t>H3959-010</t>
        </is>
      </c>
      <c r="D117" s="15" t="inlineStr">
        <is>
          <t>Aetna Medicare Advantra Signature Plus (HMO-POS)</t>
        </is>
      </c>
      <c r="E117" s="15" t="inlineStr">
        <is>
          <t>HMO-POS</t>
        </is>
      </c>
      <c r="F117" s="15" t="inlineStr">
        <is>
          <t>Medicare Advantage with drug coverage (MAPD)</t>
        </is>
      </c>
      <c r="G117" s="15" t="inlineStr"/>
      <c r="H117" s="15" t="inlineStr">
        <is>
          <t>AETNA HEALTH INC. (PA)</t>
        </is>
      </c>
      <c r="I117" s="16" t="n">
        <v>1</v>
      </c>
    </row>
    <row r="118">
      <c r="A118" s="15" t="inlineStr">
        <is>
          <t>PA</t>
        </is>
      </c>
      <c r="B118" s="15" t="inlineStr">
        <is>
          <t>Aetna</t>
        </is>
      </c>
      <c r="C118" s="15" t="inlineStr">
        <is>
          <t>H3959-011</t>
        </is>
      </c>
      <c r="D118" s="15" t="inlineStr">
        <is>
          <t>Aetna Medicare Signature Plus (HMO-POS)</t>
        </is>
      </c>
      <c r="E118" s="15" t="inlineStr">
        <is>
          <t>HMO-POS</t>
        </is>
      </c>
      <c r="F118" s="15" t="inlineStr">
        <is>
          <t>Medicare Advantage with drug coverage (MAPD)</t>
        </is>
      </c>
      <c r="G118" s="15" t="inlineStr"/>
      <c r="H118" s="15" t="inlineStr">
        <is>
          <t>AETNA HEALTH INC. (PA)</t>
        </is>
      </c>
      <c r="I118" s="16" t="n">
        <v>29</v>
      </c>
    </row>
    <row r="119">
      <c r="A119" s="15" t="inlineStr">
        <is>
          <t>PA</t>
        </is>
      </c>
      <c r="B119" s="15" t="inlineStr">
        <is>
          <t>Aetna</t>
        </is>
      </c>
      <c r="C119" s="15" t="inlineStr">
        <is>
          <t>H3959-032</t>
        </is>
      </c>
      <c r="D119" s="15" t="inlineStr">
        <is>
          <t>Aetna Medicare Signature Extra Plus (HMO-POS)</t>
        </is>
      </c>
      <c r="E119" s="15" t="inlineStr">
        <is>
          <t>HMO-POS</t>
        </is>
      </c>
      <c r="F119" s="15" t="inlineStr">
        <is>
          <t>Medicare Advantage with drug coverage (MAPD)</t>
        </is>
      </c>
      <c r="G119" s="15" t="inlineStr"/>
      <c r="H119" s="15" t="inlineStr">
        <is>
          <t>AETNA HEALTH INC. (PA)</t>
        </is>
      </c>
      <c r="I119" s="16" t="n">
        <v>7</v>
      </c>
    </row>
    <row r="120">
      <c r="A120" s="15" t="inlineStr">
        <is>
          <t>PA</t>
        </is>
      </c>
      <c r="B120" s="15" t="inlineStr">
        <is>
          <t>Aetna</t>
        </is>
      </c>
      <c r="C120" s="15" t="inlineStr">
        <is>
          <t>H3959-033</t>
        </is>
      </c>
      <c r="D120" s="15" t="inlineStr">
        <is>
          <t>Aetna Medicare Value Care (HMO-POS)</t>
        </is>
      </c>
      <c r="E120" s="15" t="inlineStr">
        <is>
          <t>HMO-POS</t>
        </is>
      </c>
      <c r="F120" s="15" t="inlineStr">
        <is>
          <t>Medicare Advantage with drug coverage (MAPD)</t>
        </is>
      </c>
      <c r="G120" s="15" t="inlineStr"/>
      <c r="H120" s="15" t="inlineStr">
        <is>
          <t>AETNA HEALTH INC. (PA)</t>
        </is>
      </c>
      <c r="I120" s="16" t="n">
        <v>5</v>
      </c>
    </row>
    <row r="121">
      <c r="A121" s="15" t="inlineStr">
        <is>
          <t>PA</t>
        </is>
      </c>
      <c r="B121" s="15" t="inlineStr">
        <is>
          <t>Aetna</t>
        </is>
      </c>
      <c r="C121" s="15" t="inlineStr">
        <is>
          <t>H3959-035</t>
        </is>
      </c>
      <c r="D121" s="15" t="inlineStr">
        <is>
          <t>Aetna Medicare Dual Care (HMO D-SNP)</t>
        </is>
      </c>
      <c r="E121" s="15" t="inlineStr">
        <is>
          <t>HMO D-SNP</t>
        </is>
      </c>
      <c r="F121" s="15" t="inlineStr">
        <is>
          <t>Special Needs Plan: Medicare and Medicaid (D-SNP)</t>
        </is>
      </c>
      <c r="G121" s="15" t="inlineStr"/>
      <c r="H121" s="15" t="inlineStr">
        <is>
          <t>AETNA HEALTH INC. (PA)</t>
        </is>
      </c>
      <c r="I121" s="16" t="n">
        <v>5</v>
      </c>
    </row>
    <row r="122">
      <c r="A122" s="15" t="inlineStr">
        <is>
          <t>PA</t>
        </is>
      </c>
      <c r="B122" s="15" t="inlineStr">
        <is>
          <t>Aetna</t>
        </is>
      </c>
      <c r="C122" s="15" t="inlineStr">
        <is>
          <t>H3959-036</t>
        </is>
      </c>
      <c r="D122" s="15" t="inlineStr">
        <is>
          <t>Aetna Medicare Dual (HMO D-SNP)</t>
        </is>
      </c>
      <c r="E122" s="15" t="inlineStr">
        <is>
          <t>HMO D-SNP</t>
        </is>
      </c>
      <c r="F122" s="15" t="inlineStr">
        <is>
          <t>Special Needs Plan: Medicare and Medicaid (D-SNP)</t>
        </is>
      </c>
      <c r="G122" s="15" t="inlineStr"/>
      <c r="H122" s="15" t="inlineStr">
        <is>
          <t>AETNA HEALTH INC. (PA)</t>
        </is>
      </c>
      <c r="I122" s="16" t="n">
        <v>62</v>
      </c>
    </row>
    <row r="123">
      <c r="A123" s="15" t="inlineStr">
        <is>
          <t>PA</t>
        </is>
      </c>
      <c r="B123" s="15" t="inlineStr">
        <is>
          <t>Aetna</t>
        </is>
      </c>
      <c r="C123" s="15" t="inlineStr">
        <is>
          <t>H3959-037</t>
        </is>
      </c>
      <c r="D123" s="15" t="inlineStr">
        <is>
          <t>Aetna Medicare Advantra Signature (HMO-POS)</t>
        </is>
      </c>
      <c r="E123" s="15" t="inlineStr">
        <is>
          <t>HMO-POS</t>
        </is>
      </c>
      <c r="F123" s="15" t="inlineStr">
        <is>
          <t>Medicare Advantage with drug coverage (MAPD)</t>
        </is>
      </c>
      <c r="G123" s="15" t="inlineStr"/>
      <c r="H123" s="15" t="inlineStr">
        <is>
          <t>AETNA HEALTH INC. (PA)</t>
        </is>
      </c>
      <c r="I123" s="16" t="n">
        <v>19</v>
      </c>
    </row>
    <row r="124">
      <c r="A124" s="15" t="inlineStr">
        <is>
          <t>PA</t>
        </is>
      </c>
      <c r="B124" s="15" t="inlineStr">
        <is>
          <t>Aetna</t>
        </is>
      </c>
      <c r="C124" s="15" t="inlineStr">
        <is>
          <t>H3959-039</t>
        </is>
      </c>
      <c r="D124" s="15" t="inlineStr">
        <is>
          <t>Aetna Medicare Advantra Enhanced (HMO-POS)</t>
        </is>
      </c>
      <c r="E124" s="15" t="inlineStr">
        <is>
          <t>HMO-POS</t>
        </is>
      </c>
      <c r="F124" s="15" t="inlineStr">
        <is>
          <t>Medicare Advantage with drug coverage (MAPD)</t>
        </is>
      </c>
      <c r="G124" s="15" t="inlineStr"/>
      <c r="H124" s="15" t="inlineStr">
        <is>
          <t>AETNA HEALTH INC. (PA)</t>
        </is>
      </c>
      <c r="I124" s="16" t="n">
        <v>27</v>
      </c>
    </row>
    <row r="125">
      <c r="A125" s="15" t="inlineStr">
        <is>
          <t>PA</t>
        </is>
      </c>
      <c r="B125" s="15" t="inlineStr">
        <is>
          <t>Aetna</t>
        </is>
      </c>
      <c r="C125" s="15" t="inlineStr">
        <is>
          <t>H3959-041</t>
        </is>
      </c>
      <c r="D125" s="15" t="inlineStr">
        <is>
          <t>Aetna Medicare Advantra Eagle Plus (HMO-POS)</t>
        </is>
      </c>
      <c r="E125" s="15" t="inlineStr">
        <is>
          <t>HMO-POS</t>
        </is>
      </c>
      <c r="F125" s="15" t="inlineStr">
        <is>
          <t>Medicare Advantage without drug coverage</t>
        </is>
      </c>
      <c r="G125" s="15" t="inlineStr"/>
      <c r="H125" s="15" t="inlineStr">
        <is>
          <t>AETNA HEALTH INC. (PA)</t>
        </is>
      </c>
      <c r="I125" s="16" t="n">
        <v>62</v>
      </c>
    </row>
    <row r="126">
      <c r="A126" s="15" t="inlineStr">
        <is>
          <t>PA</t>
        </is>
      </c>
      <c r="B126" s="15" t="inlineStr">
        <is>
          <t>Aetna</t>
        </is>
      </c>
      <c r="C126" s="15" t="inlineStr">
        <is>
          <t>H3959-052</t>
        </is>
      </c>
      <c r="D126" s="15" t="inlineStr">
        <is>
          <t>Aetna Medicare Advantra Signature (HMO-POS)</t>
        </is>
      </c>
      <c r="E126" s="15" t="inlineStr">
        <is>
          <t>HMO-POS</t>
        </is>
      </c>
      <c r="F126" s="15" t="inlineStr">
        <is>
          <t>Medicare Advantage with drug coverage (MAPD)</t>
        </is>
      </c>
      <c r="G126" s="15" t="inlineStr"/>
      <c r="H126" s="15" t="inlineStr">
        <is>
          <t>AETNA HEALTH INC. (PA)</t>
        </is>
      </c>
      <c r="I126" s="16" t="n">
        <v>5</v>
      </c>
    </row>
    <row r="127">
      <c r="A127" s="15" t="inlineStr">
        <is>
          <t>PA</t>
        </is>
      </c>
      <c r="B127" s="15" t="inlineStr">
        <is>
          <t>Aetna</t>
        </is>
      </c>
      <c r="C127" s="15" t="inlineStr">
        <is>
          <t>H3959-053</t>
        </is>
      </c>
      <c r="D127" s="15" t="inlineStr">
        <is>
          <t>Aetna Medicare Advantra Prime Plus (HMO-POS)</t>
        </is>
      </c>
      <c r="E127" s="15" t="inlineStr">
        <is>
          <t>HMO-POS</t>
        </is>
      </c>
      <c r="F127" s="15" t="inlineStr">
        <is>
          <t>Medicare Advantage with drug coverage (MAPD)</t>
        </is>
      </c>
      <c r="G127" s="15" t="inlineStr"/>
      <c r="H127" s="15" t="inlineStr">
        <is>
          <t>AETNA HEALTH INC. (PA)</t>
        </is>
      </c>
      <c r="I127" s="16" t="n">
        <v>1</v>
      </c>
    </row>
    <row r="128">
      <c r="A128" s="15" t="inlineStr">
        <is>
          <t>PA</t>
        </is>
      </c>
      <c r="B128" s="15" t="inlineStr">
        <is>
          <t>Aetna</t>
        </is>
      </c>
      <c r="C128" s="15" t="inlineStr">
        <is>
          <t>H3959-066</t>
        </is>
      </c>
      <c r="D128" s="15" t="inlineStr">
        <is>
          <t>Aetna Medicare Longevity (HMO I-SNP)</t>
        </is>
      </c>
      <c r="E128" s="15" t="inlineStr">
        <is>
          <t>HMO I-SNP</t>
        </is>
      </c>
      <c r="F128" s="15" t="inlineStr">
        <is>
          <t>Special Needs Plan: nursing home (I-SNP)</t>
        </is>
      </c>
      <c r="G128" s="15" t="inlineStr"/>
      <c r="H128" s="15" t="inlineStr">
        <is>
          <t>AETNA HEALTH INC. (PA)</t>
        </is>
      </c>
      <c r="I128" s="16" t="n">
        <v>67</v>
      </c>
    </row>
    <row r="129">
      <c r="A129" s="15" t="inlineStr">
        <is>
          <t>PA</t>
        </is>
      </c>
      <c r="B129" s="15" t="inlineStr">
        <is>
          <t>Aetna</t>
        </is>
      </c>
      <c r="C129" s="15" t="inlineStr">
        <is>
          <t>H3959-074</t>
        </is>
      </c>
      <c r="D129" s="15" t="inlineStr">
        <is>
          <t>Aetna Medicare Chronic Care Value (HMO C-SNP)</t>
        </is>
      </c>
      <c r="E129" s="15" t="inlineStr">
        <is>
          <t>HMO C-SNP</t>
        </is>
      </c>
      <c r="F129" s="15" t="inlineStr">
        <is>
          <t>Special Needs Plan: chronic conditions (C-SNP)</t>
        </is>
      </c>
      <c r="G129" s="15" t="inlineStr"/>
      <c r="H129" s="15" t="inlineStr">
        <is>
          <t>AETNA HEALTH INC. (PA)</t>
        </is>
      </c>
      <c r="I129" s="16" t="n">
        <v>11</v>
      </c>
    </row>
    <row r="130">
      <c r="A130" s="15" t="inlineStr">
        <is>
          <t>PA</t>
        </is>
      </c>
      <c r="B130" s="15" t="inlineStr">
        <is>
          <t>Aetna</t>
        </is>
      </c>
      <c r="C130" s="15" t="inlineStr">
        <is>
          <t>H3959-075</t>
        </is>
      </c>
      <c r="D130" s="15" t="inlineStr">
        <is>
          <t>Aetna Medicare Chronic Care Value (HMO C-SNP)</t>
        </is>
      </c>
      <c r="E130" s="15" t="inlineStr">
        <is>
          <t>HMO C-SNP</t>
        </is>
      </c>
      <c r="F130" s="15" t="inlineStr">
        <is>
          <t>Special Needs Plan: chronic conditions (C-SNP)</t>
        </is>
      </c>
      <c r="G130" s="15" t="inlineStr"/>
      <c r="H130" s="15" t="inlineStr">
        <is>
          <t>AETNA HEALTH INC. (PA)</t>
        </is>
      </c>
      <c r="I130" s="16" t="n">
        <v>8</v>
      </c>
    </row>
    <row r="131">
      <c r="A131" s="15" t="inlineStr">
        <is>
          <t>PA</t>
        </is>
      </c>
      <c r="B131" s="15" t="inlineStr">
        <is>
          <t>Aetna</t>
        </is>
      </c>
      <c r="C131" s="15" t="inlineStr">
        <is>
          <t>H3959-076</t>
        </is>
      </c>
      <c r="D131" s="15" t="inlineStr">
        <is>
          <t>Aetna Medicare Chronic Care (HMO C-SNP)</t>
        </is>
      </c>
      <c r="E131" s="15" t="inlineStr">
        <is>
          <t>HMO C-SNP</t>
        </is>
      </c>
      <c r="F131" s="15" t="inlineStr">
        <is>
          <t>Special Needs Plan: chronic conditions (C-SNP)</t>
        </is>
      </c>
      <c r="G131" s="15" t="inlineStr"/>
      <c r="H131" s="15" t="inlineStr">
        <is>
          <t>AETNA HEALTH INC. (PA)</t>
        </is>
      </c>
      <c r="I131" s="16" t="n">
        <v>8</v>
      </c>
    </row>
    <row r="132">
      <c r="A132" s="15" t="inlineStr">
        <is>
          <t>PA</t>
        </is>
      </c>
      <c r="B132" s="15" t="inlineStr">
        <is>
          <t>Aetna</t>
        </is>
      </c>
      <c r="C132" s="15" t="inlineStr">
        <is>
          <t>H3959-085</t>
        </is>
      </c>
      <c r="D132" s="15" t="inlineStr">
        <is>
          <t>Aetna Medicare Chronic Care Value (HMO C-SNP)</t>
        </is>
      </c>
      <c r="E132" s="15" t="inlineStr">
        <is>
          <t>HMO C-SNP</t>
        </is>
      </c>
      <c r="F132" s="15" t="inlineStr">
        <is>
          <t>Special Needs Plan: chronic conditions (C-SNP)</t>
        </is>
      </c>
      <c r="G132" s="15" t="inlineStr"/>
      <c r="H132" s="15" t="inlineStr">
        <is>
          <t>AETNA HEALTH INC. (PA)</t>
        </is>
      </c>
      <c r="I132" s="16" t="n">
        <v>10</v>
      </c>
    </row>
    <row r="133">
      <c r="A133" s="15" t="inlineStr">
        <is>
          <t>PA</t>
        </is>
      </c>
      <c r="B133" s="15" t="inlineStr">
        <is>
          <t>Aetna</t>
        </is>
      </c>
      <c r="C133" s="15" t="inlineStr">
        <is>
          <t>H3959-088</t>
        </is>
      </c>
      <c r="D133" s="15" t="inlineStr">
        <is>
          <t>Aetna Medicare Full Dual Extra (HMO D-SNP)</t>
        </is>
      </c>
      <c r="E133" s="15" t="inlineStr">
        <is>
          <t>HMO D-SNP</t>
        </is>
      </c>
      <c r="F133" s="15" t="inlineStr">
        <is>
          <t>Special Needs Plan: Medicare and Medicaid (D-SNP)</t>
        </is>
      </c>
      <c r="G133" s="15" t="inlineStr"/>
      <c r="H133" s="15" t="inlineStr">
        <is>
          <t>AETNA HEALTH INC. (PA)</t>
        </is>
      </c>
      <c r="I133" s="16" t="n">
        <v>9</v>
      </c>
    </row>
    <row r="134">
      <c r="A134" s="15" t="inlineStr">
        <is>
          <t>PA</t>
        </is>
      </c>
      <c r="B134" s="15" t="inlineStr">
        <is>
          <t>Aetna</t>
        </is>
      </c>
      <c r="C134" s="15" t="inlineStr">
        <is>
          <t>H3959-089</t>
        </is>
      </c>
      <c r="D134" s="15" t="inlineStr">
        <is>
          <t>Aetna Medicare Full Dual Care (HMO D-SNP)</t>
        </is>
      </c>
      <c r="E134" s="15" t="inlineStr">
        <is>
          <t>HMO D-SNP</t>
        </is>
      </c>
      <c r="F134" s="15" t="inlineStr">
        <is>
          <t>Special Needs Plan: Medicare and Medicaid (D-SNP)</t>
        </is>
      </c>
      <c r="G134" s="15" t="inlineStr"/>
      <c r="H134" s="15" t="inlineStr">
        <is>
          <t>AETNA HEALTH INC. (PA)</t>
        </is>
      </c>
      <c r="I134" s="16" t="n">
        <v>5</v>
      </c>
    </row>
    <row r="135">
      <c r="A135" s="15" t="inlineStr">
        <is>
          <t>PA</t>
        </is>
      </c>
      <c r="B135" s="15" t="inlineStr">
        <is>
          <t>Aetna</t>
        </is>
      </c>
      <c r="C135" s="15" t="inlineStr">
        <is>
          <t>H3959-090</t>
        </is>
      </c>
      <c r="D135" s="15" t="inlineStr">
        <is>
          <t>Aetna Medicare Full Dual Extra (HMO D-SNP)</t>
        </is>
      </c>
      <c r="E135" s="15" t="inlineStr">
        <is>
          <t>HMO D-SNP</t>
        </is>
      </c>
      <c r="F135" s="15" t="inlineStr">
        <is>
          <t>Special Needs Plan: Medicare and Medicaid (D-SNP)</t>
        </is>
      </c>
      <c r="G135" s="15" t="inlineStr"/>
      <c r="H135" s="15" t="inlineStr">
        <is>
          <t>AETNA HEALTH INC. (PA)</t>
        </is>
      </c>
      <c r="I135" s="16" t="n">
        <v>14</v>
      </c>
    </row>
    <row r="136">
      <c r="A136" s="15" t="inlineStr">
        <is>
          <t>PA</t>
        </is>
      </c>
      <c r="B136" s="15" t="inlineStr">
        <is>
          <t>Aetna</t>
        </is>
      </c>
      <c r="C136" s="15" t="inlineStr">
        <is>
          <t>H3959-091</t>
        </is>
      </c>
      <c r="D136" s="15" t="inlineStr">
        <is>
          <t>Aetna Medicare Full Dual Extra (HMO D-SNP)</t>
        </is>
      </c>
      <c r="E136" s="15" t="inlineStr">
        <is>
          <t>HMO D-SNP</t>
        </is>
      </c>
      <c r="F136" s="15" t="inlineStr">
        <is>
          <t>Special Needs Plan: Medicare and Medicaid (D-SNP)</t>
        </is>
      </c>
      <c r="G136" s="15" t="inlineStr"/>
      <c r="H136" s="15" t="inlineStr">
        <is>
          <t>AETNA HEALTH INC. (PA)</t>
        </is>
      </c>
      <c r="I136" s="16" t="n">
        <v>19</v>
      </c>
    </row>
    <row r="137">
      <c r="A137" s="15" t="inlineStr">
        <is>
          <t>PA</t>
        </is>
      </c>
      <c r="B137" s="15" t="inlineStr">
        <is>
          <t>Aetna</t>
        </is>
      </c>
      <c r="C137" s="15" t="inlineStr">
        <is>
          <t>H3959-092</t>
        </is>
      </c>
      <c r="D137" s="15" t="inlineStr">
        <is>
          <t>Aetna Medicare Full Dual Extra (HMO D-SNP)</t>
        </is>
      </c>
      <c r="E137" s="15" t="inlineStr">
        <is>
          <t>HMO D-SNP</t>
        </is>
      </c>
      <c r="F137" s="15" t="inlineStr">
        <is>
          <t>Special Needs Plan: Medicare and Medicaid (D-SNP)</t>
        </is>
      </c>
      <c r="G137" s="15" t="inlineStr"/>
      <c r="H137" s="15" t="inlineStr">
        <is>
          <t>AETNA HEALTH INC. (PA)</t>
        </is>
      </c>
      <c r="I137" s="16" t="n">
        <v>9</v>
      </c>
    </row>
    <row r="138">
      <c r="A138" s="15" t="inlineStr">
        <is>
          <t>PA</t>
        </is>
      </c>
      <c r="B138" s="15" t="inlineStr">
        <is>
          <t>Aetna</t>
        </is>
      </c>
      <c r="C138" s="15" t="inlineStr">
        <is>
          <t>H3959-093</t>
        </is>
      </c>
      <c r="D138" s="15" t="inlineStr">
        <is>
          <t>Aetna Medicare PinnacleHealth Prime (HMO-POS)</t>
        </is>
      </c>
      <c r="E138" s="15" t="inlineStr">
        <is>
          <t>HMO-POS</t>
        </is>
      </c>
      <c r="F138" s="15" t="inlineStr">
        <is>
          <t>Medicare Advantage with drug coverage (MAPD)</t>
        </is>
      </c>
      <c r="G138" s="15" t="inlineStr"/>
      <c r="H138" s="15" t="inlineStr">
        <is>
          <t>AETNA HEALTH INC. (PA)</t>
        </is>
      </c>
      <c r="I138" s="16" t="n">
        <v>5</v>
      </c>
    </row>
    <row r="139">
      <c r="A139" s="15" t="inlineStr">
        <is>
          <t>PA</t>
        </is>
      </c>
      <c r="B139" s="15" t="inlineStr">
        <is>
          <t>Aetna</t>
        </is>
      </c>
      <c r="C139" s="15" t="inlineStr">
        <is>
          <t>H3959-094</t>
        </is>
      </c>
      <c r="D139" s="15" t="inlineStr">
        <is>
          <t>Aetna Medicare Advantra Eagle (HMO-POS)</t>
        </is>
      </c>
      <c r="E139" s="15" t="inlineStr">
        <is>
          <t>HMO-POS</t>
        </is>
      </c>
      <c r="F139" s="15" t="inlineStr">
        <is>
          <t>Medicare Advantage without drug coverage</t>
        </is>
      </c>
      <c r="G139" s="15" t="inlineStr"/>
      <c r="H139" s="15" t="inlineStr">
        <is>
          <t>AETNA HEALTH INC. (PA)</t>
        </is>
      </c>
      <c r="I139" s="16" t="n">
        <v>5</v>
      </c>
    </row>
    <row r="140">
      <c r="A140" s="15" t="inlineStr">
        <is>
          <t>PA</t>
        </is>
      </c>
      <c r="B140" s="15" t="inlineStr">
        <is>
          <t>Aetna</t>
        </is>
      </c>
      <c r="C140" s="15" t="inlineStr">
        <is>
          <t>H3959-097</t>
        </is>
      </c>
      <c r="D140" s="15" t="inlineStr">
        <is>
          <t>Aetna Medicare Chronic Care (HMO C-SNP)</t>
        </is>
      </c>
      <c r="E140" s="15" t="inlineStr">
        <is>
          <t>HMO C-SNP</t>
        </is>
      </c>
      <c r="F140" s="15" t="inlineStr">
        <is>
          <t>Special Needs Plan: chronic conditions (C-SNP)</t>
        </is>
      </c>
      <c r="G140" s="15" t="inlineStr"/>
      <c r="H140" s="15" t="inlineStr">
        <is>
          <t>AETNA HEALTH INC. (PA)</t>
        </is>
      </c>
      <c r="I140" s="16" t="n">
        <v>3</v>
      </c>
    </row>
    <row r="141">
      <c r="A141" s="15" t="inlineStr">
        <is>
          <t>PA</t>
        </is>
      </c>
      <c r="B141" s="15" t="inlineStr">
        <is>
          <t>Aetna</t>
        </is>
      </c>
      <c r="C141" s="15" t="inlineStr">
        <is>
          <t>H3959-098</t>
        </is>
      </c>
      <c r="D141" s="15" t="inlineStr">
        <is>
          <t>Aetna Medicare Chronic Care (HMO C-SNP)</t>
        </is>
      </c>
      <c r="E141" s="15" t="inlineStr">
        <is>
          <t>HMO C-SNP</t>
        </is>
      </c>
      <c r="F141" s="15" t="inlineStr">
        <is>
          <t>Special Needs Plan: chronic conditions (C-SNP)</t>
        </is>
      </c>
      <c r="G141" s="15" t="inlineStr"/>
      <c r="H141" s="15" t="inlineStr">
        <is>
          <t>AETNA HEALTH INC. (PA)</t>
        </is>
      </c>
      <c r="I141" s="16" t="n">
        <v>2</v>
      </c>
    </row>
    <row r="142">
      <c r="A142" s="15" t="inlineStr">
        <is>
          <t>PA</t>
        </is>
      </c>
      <c r="B142" s="15" t="inlineStr">
        <is>
          <t>Aetna</t>
        </is>
      </c>
      <c r="C142" s="15" t="inlineStr">
        <is>
          <t>H3959-101</t>
        </is>
      </c>
      <c r="D142" s="15" t="inlineStr">
        <is>
          <t>Aetna Medicare Signature (HMO-POS)</t>
        </is>
      </c>
      <c r="E142" s="15" t="inlineStr">
        <is>
          <t>HMO-POS</t>
        </is>
      </c>
      <c r="F142" s="15" t="inlineStr">
        <is>
          <t>Medicare Advantage with drug coverage (MAPD)</t>
        </is>
      </c>
      <c r="G142" s="15" t="inlineStr"/>
      <c r="H142" s="15" t="inlineStr">
        <is>
          <t>AETNA HEALTH INC. (PA)</t>
        </is>
      </c>
      <c r="I142" s="16" t="n">
        <v>5</v>
      </c>
    </row>
    <row r="143">
      <c r="A143" s="15" t="inlineStr">
        <is>
          <t>PA</t>
        </is>
      </c>
      <c r="B143" s="15" t="inlineStr">
        <is>
          <t>Aetna</t>
        </is>
      </c>
      <c r="C143" s="15" t="inlineStr">
        <is>
          <t>H5521-261</t>
        </is>
      </c>
      <c r="D143" s="15" t="inlineStr">
        <is>
          <t>Aetna Medicare Signature (PPO)</t>
        </is>
      </c>
      <c r="E143" s="15" t="inlineStr">
        <is>
          <t>PPO</t>
        </is>
      </c>
      <c r="F143" s="15" t="inlineStr">
        <is>
          <t>Medicare Advantage with drug coverage (MAPD)</t>
        </is>
      </c>
      <c r="G143" s="15" t="inlineStr"/>
      <c r="H143" s="15" t="inlineStr">
        <is>
          <t>AETNA LIFE INSURANCE COMPANY</t>
        </is>
      </c>
      <c r="I143" s="16" t="n">
        <v>29</v>
      </c>
    </row>
    <row r="144">
      <c r="A144" s="15" t="inlineStr">
        <is>
          <t>PA</t>
        </is>
      </c>
      <c r="B144" s="15" t="inlineStr">
        <is>
          <t>Aetna</t>
        </is>
      </c>
      <c r="C144" s="15" t="inlineStr">
        <is>
          <t>H5521-263</t>
        </is>
      </c>
      <c r="D144" s="15" t="inlineStr">
        <is>
          <t>Aetna Medicare Signature Extra (PPO)</t>
        </is>
      </c>
      <c r="E144" s="15" t="inlineStr">
        <is>
          <t>PPO</t>
        </is>
      </c>
      <c r="F144" s="15" t="inlineStr">
        <is>
          <t>Medicare Advantage with drug coverage (MAPD)</t>
        </is>
      </c>
      <c r="G144" s="15" t="inlineStr"/>
      <c r="H144" s="15" t="inlineStr">
        <is>
          <t>AETNA LIFE INSURANCE COMPANY</t>
        </is>
      </c>
      <c r="I144" s="16" t="n">
        <v>38</v>
      </c>
    </row>
    <row r="145">
      <c r="A145" s="15" t="inlineStr">
        <is>
          <t>PA</t>
        </is>
      </c>
      <c r="B145" s="15" t="inlineStr">
        <is>
          <t>Aetna</t>
        </is>
      </c>
      <c r="C145" s="15" t="inlineStr">
        <is>
          <t>H5522-001</t>
        </is>
      </c>
      <c r="D145" s="15" t="inlineStr">
        <is>
          <t>Aetna Medicare Premier Plus (PPO)</t>
        </is>
      </c>
      <c r="E145" s="15" t="inlineStr">
        <is>
          <t>PPO</t>
        </is>
      </c>
      <c r="F145" s="15" t="inlineStr">
        <is>
          <t>Medicare Advantage with drug coverage (MAPD)</t>
        </is>
      </c>
      <c r="G145" s="15" t="inlineStr"/>
      <c r="H145" s="15" t="inlineStr">
        <is>
          <t>AETNA LIFE INSURANCE COMPANY</t>
        </is>
      </c>
      <c r="I145" s="16" t="n">
        <v>1</v>
      </c>
    </row>
    <row r="146">
      <c r="A146" s="15" t="inlineStr">
        <is>
          <t>PA</t>
        </is>
      </c>
      <c r="B146" s="15" t="inlineStr">
        <is>
          <t>Aetna</t>
        </is>
      </c>
      <c r="C146" s="15" t="inlineStr">
        <is>
          <t>H5522-002</t>
        </is>
      </c>
      <c r="D146" s="15" t="inlineStr">
        <is>
          <t>Aetna Medicare Advantra Premier (PPO)</t>
        </is>
      </c>
      <c r="E146" s="15" t="inlineStr">
        <is>
          <t>PPO</t>
        </is>
      </c>
      <c r="F146" s="15" t="inlineStr">
        <is>
          <t>Medicare Advantage with drug coverage (MAPD)</t>
        </is>
      </c>
      <c r="G146" s="15" t="inlineStr"/>
      <c r="H146" s="15" t="inlineStr">
        <is>
          <t>AETNA LIFE INSURANCE COMPANY</t>
        </is>
      </c>
      <c r="I146" s="16" t="n">
        <v>37</v>
      </c>
    </row>
    <row r="147">
      <c r="A147" s="15" t="inlineStr">
        <is>
          <t>PA</t>
        </is>
      </c>
      <c r="B147" s="15" t="inlineStr">
        <is>
          <t>Aetna</t>
        </is>
      </c>
      <c r="C147" s="15" t="inlineStr">
        <is>
          <t>H5522-004</t>
        </is>
      </c>
      <c r="D147" s="15" t="inlineStr">
        <is>
          <t>Aetna Medicare Advantra Signature (PPO)</t>
        </is>
      </c>
      <c r="E147" s="15" t="inlineStr">
        <is>
          <t>PPO</t>
        </is>
      </c>
      <c r="F147" s="15" t="inlineStr">
        <is>
          <t>Medicare Advantage with drug coverage (MAPD)</t>
        </is>
      </c>
      <c r="G147" s="15" t="inlineStr"/>
      <c r="H147" s="15" t="inlineStr">
        <is>
          <t>AETNA LIFE INSURANCE COMPANY</t>
        </is>
      </c>
      <c r="I147" s="16" t="n">
        <v>37</v>
      </c>
    </row>
    <row r="148">
      <c r="A148" s="15" t="inlineStr">
        <is>
          <t>PA</t>
        </is>
      </c>
      <c r="B148" s="15" t="inlineStr">
        <is>
          <t>Aetna</t>
        </is>
      </c>
      <c r="C148" s="15" t="inlineStr">
        <is>
          <t>H5522-005</t>
        </is>
      </c>
      <c r="D148" s="15" t="inlineStr">
        <is>
          <t>Aetna Medicare Premier Plus (PPO)</t>
        </is>
      </c>
      <c r="E148" s="15" t="inlineStr">
        <is>
          <t>PPO</t>
        </is>
      </c>
      <c r="F148" s="15" t="inlineStr">
        <is>
          <t>Medicare Advantage with drug coverage (MAPD)</t>
        </is>
      </c>
      <c r="G148" s="15" t="inlineStr"/>
      <c r="H148" s="15" t="inlineStr">
        <is>
          <t>AETNA LIFE INSURANCE COMPANY</t>
        </is>
      </c>
      <c r="I148" s="16" t="n">
        <v>24</v>
      </c>
    </row>
    <row r="149">
      <c r="A149" s="15" t="inlineStr">
        <is>
          <t>PA</t>
        </is>
      </c>
      <c r="B149" s="15" t="inlineStr">
        <is>
          <t>Aetna</t>
        </is>
      </c>
      <c r="C149" s="15" t="inlineStr">
        <is>
          <t>H5522-013</t>
        </is>
      </c>
      <c r="D149" s="15" t="inlineStr">
        <is>
          <t>Aetna Medicare Value Plus (PPO)</t>
        </is>
      </c>
      <c r="E149" s="15" t="inlineStr">
        <is>
          <t>PPO</t>
        </is>
      </c>
      <c r="F149" s="15" t="inlineStr">
        <is>
          <t>Medicare Advantage with drug coverage (MAPD)</t>
        </is>
      </c>
      <c r="G149" s="15" t="inlineStr"/>
      <c r="H149" s="15" t="inlineStr">
        <is>
          <t>AETNA LIFE INSURANCE COMPANY</t>
        </is>
      </c>
      <c r="I149" s="16" t="n">
        <v>32</v>
      </c>
    </row>
    <row r="150">
      <c r="A150" s="15" t="inlineStr">
        <is>
          <t>PA</t>
        </is>
      </c>
      <c r="B150" s="15" t="inlineStr">
        <is>
          <t>Aetna</t>
        </is>
      </c>
      <c r="C150" s="15" t="inlineStr">
        <is>
          <t>H5522-014</t>
        </is>
      </c>
      <c r="D150" s="15" t="inlineStr">
        <is>
          <t>Aetna Medicare Advantra Premier (PPO)</t>
        </is>
      </c>
      <c r="E150" s="15" t="inlineStr">
        <is>
          <t>PPO</t>
        </is>
      </c>
      <c r="F150" s="15" t="inlineStr">
        <is>
          <t>Medicare Advantage with drug coverage (MAPD)</t>
        </is>
      </c>
      <c r="G150" s="15" t="inlineStr"/>
      <c r="H150" s="15" t="inlineStr">
        <is>
          <t>AETNA LIFE INSURANCE COMPANY</t>
        </is>
      </c>
      <c r="I150" s="16" t="n">
        <v>5</v>
      </c>
    </row>
    <row r="151">
      <c r="A151" s="15" t="inlineStr">
        <is>
          <t>PA</t>
        </is>
      </c>
      <c r="B151" s="15" t="inlineStr">
        <is>
          <t>Aetna</t>
        </is>
      </c>
      <c r="C151" s="15" t="inlineStr">
        <is>
          <t>H5522-017</t>
        </is>
      </c>
      <c r="D151" s="15" t="inlineStr">
        <is>
          <t>Aetna Medicare Advantra Signature Giveback (PPO)</t>
        </is>
      </c>
      <c r="E151" s="15" t="inlineStr">
        <is>
          <t>PPO</t>
        </is>
      </c>
      <c r="F151" s="15" t="inlineStr">
        <is>
          <t>Medicare Advantage with drug coverage (MAPD)</t>
        </is>
      </c>
      <c r="G151" s="15" t="inlineStr"/>
      <c r="H151" s="15" t="inlineStr">
        <is>
          <t>AETNA LIFE INSURANCE COMPANY</t>
        </is>
      </c>
      <c r="I151" s="16" t="n">
        <v>62</v>
      </c>
    </row>
    <row r="152">
      <c r="A152" s="15" t="inlineStr">
        <is>
          <t>PA</t>
        </is>
      </c>
      <c r="B152" s="15" t="inlineStr">
        <is>
          <t>Aetna</t>
        </is>
      </c>
      <c r="C152" s="15" t="inlineStr">
        <is>
          <t>H5522-022</t>
        </is>
      </c>
      <c r="D152" s="15" t="inlineStr">
        <is>
          <t>Aetna Medicare Signature Giveback (PPO)</t>
        </is>
      </c>
      <c r="E152" s="15" t="inlineStr">
        <is>
          <t>PPO</t>
        </is>
      </c>
      <c r="F152" s="15" t="inlineStr">
        <is>
          <t>Medicare Advantage with drug coverage (MAPD)</t>
        </is>
      </c>
      <c r="G152" s="15" t="inlineStr"/>
      <c r="H152" s="15" t="inlineStr">
        <is>
          <t>AETNA LIFE INSURANCE COMPANY</t>
        </is>
      </c>
      <c r="I152" s="16" t="n">
        <v>15</v>
      </c>
    </row>
    <row r="153">
      <c r="A153" s="15" t="inlineStr">
        <is>
          <t>PA</t>
        </is>
      </c>
      <c r="B153" s="15" t="inlineStr">
        <is>
          <t>Aetna</t>
        </is>
      </c>
      <c r="C153" s="15" t="inlineStr">
        <is>
          <t>H5522-028</t>
        </is>
      </c>
      <c r="D153" s="15" t="inlineStr">
        <is>
          <t>Aetna Medicare Elite (PPO)</t>
        </is>
      </c>
      <c r="E153" s="15" t="inlineStr">
        <is>
          <t>PPO</t>
        </is>
      </c>
      <c r="F153" s="15" t="inlineStr">
        <is>
          <t>Medicare Advantage with drug coverage (MAPD)</t>
        </is>
      </c>
      <c r="G153" s="15" t="inlineStr"/>
      <c r="H153" s="15" t="inlineStr">
        <is>
          <t>AETNA LIFE INSURANCE COMPANY</t>
        </is>
      </c>
      <c r="I153" s="16" t="n">
        <v>5</v>
      </c>
    </row>
    <row r="154">
      <c r="A154" s="15" t="inlineStr">
        <is>
          <t>PA</t>
        </is>
      </c>
      <c r="B154" s="15" t="inlineStr">
        <is>
          <t>Aetna</t>
        </is>
      </c>
      <c r="C154" s="15" t="inlineStr">
        <is>
          <t>H5522-032</t>
        </is>
      </c>
      <c r="D154" s="15" t="inlineStr">
        <is>
          <t>Aetna Medicare Enhanced (PPO)</t>
        </is>
      </c>
      <c r="E154" s="15" t="inlineStr">
        <is>
          <t>PPO</t>
        </is>
      </c>
      <c r="F154" s="15" t="inlineStr">
        <is>
          <t>Medicare Advantage with drug coverage (MAPD)</t>
        </is>
      </c>
      <c r="G154" s="15" t="inlineStr"/>
      <c r="H154" s="15" t="inlineStr">
        <is>
          <t>AETNA LIFE INSURANCE COMPANY</t>
        </is>
      </c>
      <c r="I154" s="16" t="n">
        <v>5</v>
      </c>
    </row>
    <row r="155">
      <c r="A155" s="15" t="inlineStr">
        <is>
          <t>NY</t>
        </is>
      </c>
      <c r="B155" s="15" t="inlineStr">
        <is>
          <t>Devoted</t>
        </is>
      </c>
      <c r="C155" s="15" t="inlineStr">
        <is>
          <t>H5334-001</t>
        </is>
      </c>
      <c r="D155" s="15" t="inlineStr">
        <is>
          <t>DEVOTED CHOICE 001 NY (PPO)</t>
        </is>
      </c>
      <c r="E155" s="15" t="inlineStr">
        <is>
          <t>PPO</t>
        </is>
      </c>
      <c r="F155" s="15" t="inlineStr">
        <is>
          <t>Medicare Advantage with drug coverage (MAPD)</t>
        </is>
      </c>
      <c r="G155" s="15" t="inlineStr"/>
      <c r="H155" s="15" t="inlineStr">
        <is>
          <t>DEVOTED HEALTH INSURANCE COMPANY OF NEW YORK</t>
        </is>
      </c>
      <c r="I155" s="16" t="n">
        <v>2</v>
      </c>
    </row>
    <row r="156">
      <c r="A156" s="15" t="inlineStr">
        <is>
          <t>NY</t>
        </is>
      </c>
      <c r="B156" s="15" t="inlineStr">
        <is>
          <t>Devoted</t>
        </is>
      </c>
      <c r="C156" s="15" t="inlineStr">
        <is>
          <t>H5334-002</t>
        </is>
      </c>
      <c r="D156" s="15" t="inlineStr">
        <is>
          <t>DEVOTED CHOICE GIVEBACK 002 NY (PPO)</t>
        </is>
      </c>
      <c r="E156" s="15" t="inlineStr">
        <is>
          <t>PPO</t>
        </is>
      </c>
      <c r="F156" s="15" t="inlineStr">
        <is>
          <t>Medicare Advantage with drug coverage (MAPD)</t>
        </is>
      </c>
      <c r="G156" s="15" t="inlineStr"/>
      <c r="H156" s="15" t="inlineStr">
        <is>
          <t>DEVOTED HEALTH INSURANCE COMPANY OF NEW YORK</t>
        </is>
      </c>
      <c r="I156" s="16" t="n">
        <v>2</v>
      </c>
    </row>
    <row r="157">
      <c r="A157" s="15" t="inlineStr">
        <is>
          <t>NY</t>
        </is>
      </c>
      <c r="B157" s="15" t="inlineStr">
        <is>
          <t>Devoted</t>
        </is>
      </c>
      <c r="C157" s="15" t="inlineStr">
        <is>
          <t>H5334-003</t>
        </is>
      </c>
      <c r="D157" s="15" t="inlineStr">
        <is>
          <t>DEVOTED CHOICE 003 NY (PPO)</t>
        </is>
      </c>
      <c r="E157" s="15" t="inlineStr">
        <is>
          <t>PPO</t>
        </is>
      </c>
      <c r="F157" s="15" t="inlineStr">
        <is>
          <t>Medicare Advantage with drug coverage (MAPD)</t>
        </is>
      </c>
      <c r="G157" s="15" t="inlineStr"/>
      <c r="H157" s="15" t="inlineStr">
        <is>
          <t>DEVOTED HEALTH INSURANCE COMPANY OF NEW YORK</t>
        </is>
      </c>
      <c r="I157" s="16" t="n">
        <v>10</v>
      </c>
    </row>
    <row r="158">
      <c r="A158" s="15" t="inlineStr">
        <is>
          <t>NY</t>
        </is>
      </c>
      <c r="B158" s="15" t="inlineStr">
        <is>
          <t>Devoted</t>
        </is>
      </c>
      <c r="C158" s="15" t="inlineStr">
        <is>
          <t>H5334-004</t>
        </is>
      </c>
      <c r="D158" s="15" t="inlineStr">
        <is>
          <t>DEVOTED CHOICE GIVEBACK 004 NY (PPO)</t>
        </is>
      </c>
      <c r="E158" s="15" t="inlineStr">
        <is>
          <t>PPO</t>
        </is>
      </c>
      <c r="F158" s="15" t="inlineStr">
        <is>
          <t>Medicare Advantage with drug coverage (MAPD)</t>
        </is>
      </c>
      <c r="G158" s="15" t="inlineStr"/>
      <c r="H158" s="15" t="inlineStr">
        <is>
          <t>DEVOTED HEALTH INSURANCE COMPANY OF NEW YORK</t>
        </is>
      </c>
      <c r="I158" s="16" t="n">
        <v>10</v>
      </c>
    </row>
    <row r="159">
      <c r="A159" s="15" t="inlineStr">
        <is>
          <t>NY</t>
        </is>
      </c>
      <c r="B159" s="15" t="inlineStr">
        <is>
          <t>Devoted</t>
        </is>
      </c>
      <c r="C159" s="15" t="inlineStr">
        <is>
          <t>H5334-007</t>
        </is>
      </c>
      <c r="D159" s="15" t="inlineStr">
        <is>
          <t>DEVOTED CHOICE 007 NY (PPO)</t>
        </is>
      </c>
      <c r="E159" s="15" t="inlineStr">
        <is>
          <t>PPO</t>
        </is>
      </c>
      <c r="F159" s="15" t="inlineStr">
        <is>
          <t>Medicare Advantage with drug coverage (MAPD)</t>
        </is>
      </c>
      <c r="G159" s="15" t="inlineStr"/>
      <c r="H159" s="15" t="inlineStr">
        <is>
          <t>DEVOTED HEALTH INSURANCE COMPANY OF NEW YORK</t>
        </is>
      </c>
      <c r="I159" s="16" t="n">
        <v>2</v>
      </c>
    </row>
    <row r="160">
      <c r="A160" s="15" t="inlineStr">
        <is>
          <t>NY</t>
        </is>
      </c>
      <c r="B160" s="15" t="inlineStr">
        <is>
          <t>Devoted</t>
        </is>
      </c>
      <c r="C160" s="15" t="inlineStr">
        <is>
          <t>H5334-008</t>
        </is>
      </c>
      <c r="D160" s="15" t="inlineStr">
        <is>
          <t>DEVOTED CHOICE GIVEBACK 008 NY (PPO)</t>
        </is>
      </c>
      <c r="E160" s="15" t="inlineStr">
        <is>
          <t>PPO</t>
        </is>
      </c>
      <c r="F160" s="15" t="inlineStr">
        <is>
          <t>Medicare Advantage with drug coverage (MAPD)</t>
        </is>
      </c>
      <c r="G160" s="15" t="inlineStr"/>
      <c r="H160" s="15" t="inlineStr">
        <is>
          <t>DEVOTED HEALTH INSURANCE COMPANY OF NEW YORK</t>
        </is>
      </c>
      <c r="I160" s="16" t="n">
        <v>2</v>
      </c>
    </row>
    <row r="161">
      <c r="A161" s="15" t="inlineStr">
        <is>
          <t>NY</t>
        </is>
      </c>
      <c r="B161" s="15" t="inlineStr">
        <is>
          <t>Devoted</t>
        </is>
      </c>
      <c r="C161" s="15" t="inlineStr">
        <is>
          <t>H5334-009</t>
        </is>
      </c>
      <c r="D161" s="15" t="inlineStr">
        <is>
          <t>DEVOTED CHOICE 009 NY (PPO)</t>
        </is>
      </c>
      <c r="E161" s="15" t="inlineStr">
        <is>
          <t>PPO</t>
        </is>
      </c>
      <c r="F161" s="15" t="inlineStr">
        <is>
          <t>Medicare Advantage with drug coverage (MAPD)</t>
        </is>
      </c>
      <c r="G161" s="15" t="inlineStr"/>
      <c r="H161" s="15" t="inlineStr">
        <is>
          <t>DEVOTED HEALTH INSURANCE COMPANY OF NEW YORK</t>
        </is>
      </c>
      <c r="I161" s="16" t="n">
        <v>2</v>
      </c>
    </row>
    <row r="162">
      <c r="A162" s="15" t="inlineStr">
        <is>
          <t>NY</t>
        </is>
      </c>
      <c r="B162" s="15" t="inlineStr">
        <is>
          <t>Devoted</t>
        </is>
      </c>
      <c r="C162" s="15" t="inlineStr">
        <is>
          <t>H5334-010</t>
        </is>
      </c>
      <c r="D162" s="15" t="inlineStr">
        <is>
          <t>DEVOTED CHOICE GIVEBACK 010 NY (PPO)</t>
        </is>
      </c>
      <c r="E162" s="15" t="inlineStr">
        <is>
          <t>PPO</t>
        </is>
      </c>
      <c r="F162" s="15" t="inlineStr">
        <is>
          <t>Medicare Advantage with drug coverage (MAPD)</t>
        </is>
      </c>
      <c r="G162" s="15" t="inlineStr"/>
      <c r="H162" s="15" t="inlineStr">
        <is>
          <t>DEVOTED HEALTH INSURANCE COMPANY OF NEW YORK</t>
        </is>
      </c>
      <c r="I162" s="16" t="n">
        <v>2</v>
      </c>
    </row>
    <row r="163">
      <c r="A163" s="15" t="inlineStr">
        <is>
          <t>NY</t>
        </is>
      </c>
      <c r="B163" s="15" t="inlineStr">
        <is>
          <t>Devoted</t>
        </is>
      </c>
      <c r="C163" s="15" t="inlineStr">
        <is>
          <t>H5334-013</t>
        </is>
      </c>
      <c r="D163" s="15" t="inlineStr">
        <is>
          <t>DEVOTED C-SNP CHOICE PLUS 013 NY (PPO C-SNP)</t>
        </is>
      </c>
      <c r="E163" s="15" t="inlineStr">
        <is>
          <t>PPO C-SNP</t>
        </is>
      </c>
      <c r="F163" s="15" t="inlineStr">
        <is>
          <t>Special Needs Plan: chronic conditions (C-SNP)</t>
        </is>
      </c>
      <c r="G163" s="15" t="inlineStr"/>
      <c r="H163" s="15" t="inlineStr">
        <is>
          <t>DEVOTED HEALTH INSURANCE COMPANY OF NEW YORK</t>
        </is>
      </c>
      <c r="I163" s="16" t="n">
        <v>2</v>
      </c>
    </row>
    <row r="164">
      <c r="A164" s="15" t="inlineStr">
        <is>
          <t>NY</t>
        </is>
      </c>
      <c r="B164" s="15" t="inlineStr">
        <is>
          <t>Devoted</t>
        </is>
      </c>
      <c r="C164" s="15" t="inlineStr">
        <is>
          <t>H5334-014</t>
        </is>
      </c>
      <c r="D164" s="15" t="inlineStr">
        <is>
          <t>DEVOTED C-SNP CHOICE PLUS 014 NY (PPO C-SNP)</t>
        </is>
      </c>
      <c r="E164" s="15" t="inlineStr">
        <is>
          <t>PPO C-SNP</t>
        </is>
      </c>
      <c r="F164" s="15" t="inlineStr">
        <is>
          <t>Special Needs Plan: chronic conditions (C-SNP)</t>
        </is>
      </c>
      <c r="G164" s="15" t="inlineStr"/>
      <c r="H164" s="15" t="inlineStr">
        <is>
          <t>DEVOTED HEALTH INSURANCE COMPANY OF NEW YORK</t>
        </is>
      </c>
      <c r="I164" s="16" t="n">
        <v>2</v>
      </c>
    </row>
    <row r="165">
      <c r="A165" s="15" t="inlineStr">
        <is>
          <t>NY</t>
        </is>
      </c>
      <c r="B165" s="15" t="inlineStr">
        <is>
          <t>Devoted</t>
        </is>
      </c>
      <c r="C165" s="15" t="inlineStr">
        <is>
          <t>H5334-015</t>
        </is>
      </c>
      <c r="D165" s="15" t="inlineStr">
        <is>
          <t>DEVOTED C-SNP CHOICE PLUS 015 NY (PPO C-SNP)</t>
        </is>
      </c>
      <c r="E165" s="15" t="inlineStr">
        <is>
          <t>PPO C-SNP</t>
        </is>
      </c>
      <c r="F165" s="15" t="inlineStr">
        <is>
          <t>Special Needs Plan: chronic conditions (C-SNP)</t>
        </is>
      </c>
      <c r="G165" s="15" t="inlineStr"/>
      <c r="H165" s="15" t="inlineStr">
        <is>
          <t>DEVOTED HEALTH INSURANCE COMPANY OF NEW YORK</t>
        </is>
      </c>
      <c r="I165" s="16" t="n">
        <v>12</v>
      </c>
    </row>
    <row r="166">
      <c r="A166" s="15" t="inlineStr">
        <is>
          <t>NY</t>
        </is>
      </c>
      <c r="B166" s="15" t="inlineStr">
        <is>
          <t>Devoted</t>
        </is>
      </c>
      <c r="C166" s="15" t="inlineStr">
        <is>
          <t>H5334-016</t>
        </is>
      </c>
      <c r="D166" s="15" t="inlineStr">
        <is>
          <t>DEVOTED C-SNP CHOICE ENHANCED 016 NY (PPO C-SNP)</t>
        </is>
      </c>
      <c r="E166" s="15" t="inlineStr">
        <is>
          <t>PPO C-SNP</t>
        </is>
      </c>
      <c r="F166" s="15" t="inlineStr">
        <is>
          <t>Special Needs Plan: chronic conditions (C-SNP)</t>
        </is>
      </c>
      <c r="G166" s="15" t="inlineStr"/>
      <c r="H166" s="15" t="inlineStr">
        <is>
          <t>DEVOTED HEALTH INSURANCE COMPANY OF NEW YORK</t>
        </is>
      </c>
      <c r="I166" s="16" t="n">
        <v>2</v>
      </c>
    </row>
    <row r="167">
      <c r="A167" s="15" t="inlineStr">
        <is>
          <t>NY</t>
        </is>
      </c>
      <c r="B167" s="15" t="inlineStr">
        <is>
          <t>Devoted</t>
        </is>
      </c>
      <c r="C167" s="15" t="inlineStr">
        <is>
          <t>H5334-017</t>
        </is>
      </c>
      <c r="D167" s="15" t="inlineStr">
        <is>
          <t>DEVOTED C-SNP CHOICE ENHANCED 017 NY (PPO C-SNP)</t>
        </is>
      </c>
      <c r="E167" s="15" t="inlineStr">
        <is>
          <t>PPO C-SNP</t>
        </is>
      </c>
      <c r="F167" s="15" t="inlineStr">
        <is>
          <t>Special Needs Plan: chronic conditions (C-SNP)</t>
        </is>
      </c>
      <c r="G167" s="15" t="inlineStr"/>
      <c r="H167" s="15" t="inlineStr">
        <is>
          <t>DEVOTED HEALTH INSURANCE COMPANY OF NEW YORK</t>
        </is>
      </c>
      <c r="I167" s="16" t="n">
        <v>10</v>
      </c>
    </row>
    <row r="168">
      <c r="A168" s="15" t="inlineStr">
        <is>
          <t>NY</t>
        </is>
      </c>
      <c r="B168" s="15" t="inlineStr">
        <is>
          <t>Devoted</t>
        </is>
      </c>
      <c r="C168" s="15" t="inlineStr">
        <is>
          <t>H5334-019</t>
        </is>
      </c>
      <c r="D168" s="15" t="inlineStr">
        <is>
          <t>DEVOTED C-SNP CHOICE ENHANCED 019 NY (PPO C-SNP)</t>
        </is>
      </c>
      <c r="E168" s="15" t="inlineStr">
        <is>
          <t>PPO C-SNP</t>
        </is>
      </c>
      <c r="F168" s="15" t="inlineStr">
        <is>
          <t>Special Needs Plan: chronic conditions (C-SNP)</t>
        </is>
      </c>
      <c r="G168" s="15" t="inlineStr"/>
      <c r="H168" s="15" t="inlineStr">
        <is>
          <t>DEVOTED HEALTH INSURANCE COMPANY OF NEW YORK</t>
        </is>
      </c>
      <c r="I168" s="16" t="n">
        <v>2</v>
      </c>
    </row>
    <row r="169">
      <c r="A169" s="15" t="inlineStr">
        <is>
          <t>NY</t>
        </is>
      </c>
      <c r="B169" s="15" t="inlineStr">
        <is>
          <t>Devoted</t>
        </is>
      </c>
      <c r="C169" s="15" t="inlineStr">
        <is>
          <t>H5334-020</t>
        </is>
      </c>
      <c r="D169" s="15" t="inlineStr">
        <is>
          <t>DEVOTED C-SNP CHOICE ENHANCED 020 NY (PPO C-SNP)</t>
        </is>
      </c>
      <c r="E169" s="15" t="inlineStr">
        <is>
          <t>PPO C-SNP</t>
        </is>
      </c>
      <c r="F169" s="15" t="inlineStr">
        <is>
          <t>Special Needs Plan: chronic conditions (C-SNP)</t>
        </is>
      </c>
      <c r="G169" s="15" t="inlineStr"/>
      <c r="H169" s="15" t="inlineStr">
        <is>
          <t>DEVOTED HEALTH INSURANCE COMPANY OF NEW YORK</t>
        </is>
      </c>
      <c r="I169" s="16" t="n">
        <v>2</v>
      </c>
    </row>
    <row r="170">
      <c r="A170" s="15" t="inlineStr">
        <is>
          <t>NY</t>
        </is>
      </c>
      <c r="B170" s="15" t="inlineStr">
        <is>
          <t>Devoted</t>
        </is>
      </c>
      <c r="C170" s="15" t="inlineStr">
        <is>
          <t>H5334-022</t>
        </is>
      </c>
      <c r="D170" s="15" t="inlineStr">
        <is>
          <t>DEVOTED C-SNP CHOICE GIVEBACK EXTRAS 022 NY (PPO C-SNP)</t>
        </is>
      </c>
      <c r="E170" s="15" t="inlineStr">
        <is>
          <t>PPO C-SNP</t>
        </is>
      </c>
      <c r="F170" s="15" t="inlineStr">
        <is>
          <t>Special Needs Plan: chronic conditions (C-SNP)</t>
        </is>
      </c>
      <c r="G170" s="15" t="inlineStr"/>
      <c r="H170" s="15" t="inlineStr">
        <is>
          <t>DEVOTED HEALTH INSURANCE COMPANY OF NEW YORK</t>
        </is>
      </c>
      <c r="I170" s="16" t="n">
        <v>2</v>
      </c>
    </row>
    <row r="171">
      <c r="A171" s="15" t="inlineStr">
        <is>
          <t>NY</t>
        </is>
      </c>
      <c r="B171" s="15" t="inlineStr">
        <is>
          <t>Devoted</t>
        </is>
      </c>
      <c r="C171" s="15" t="inlineStr">
        <is>
          <t>H5334-023</t>
        </is>
      </c>
      <c r="D171" s="15" t="inlineStr">
        <is>
          <t>DEVOTED C-SNP CHOICE GIVEBACK EXTRAS 023 NY (PPO C-SNP)</t>
        </is>
      </c>
      <c r="E171" s="15" t="inlineStr">
        <is>
          <t>PPO C-SNP</t>
        </is>
      </c>
      <c r="F171" s="15" t="inlineStr">
        <is>
          <t>Special Needs Plan: chronic conditions (C-SNP)</t>
        </is>
      </c>
      <c r="G171" s="15" t="inlineStr"/>
      <c r="H171" s="15" t="inlineStr">
        <is>
          <t>DEVOTED HEALTH INSURANCE COMPANY OF NEW YORK</t>
        </is>
      </c>
      <c r="I171" s="16" t="n">
        <v>10</v>
      </c>
    </row>
    <row r="172">
      <c r="A172" s="15" t="inlineStr">
        <is>
          <t>NY</t>
        </is>
      </c>
      <c r="B172" s="15" t="inlineStr">
        <is>
          <t>Devoted</t>
        </is>
      </c>
      <c r="C172" s="15" t="inlineStr">
        <is>
          <t>H5334-025</t>
        </is>
      </c>
      <c r="D172" s="15" t="inlineStr">
        <is>
          <t>DEVOTED C-SNP CHOICE GIVEBACK EXTRAS 025 NY (PPO C-SNP)</t>
        </is>
      </c>
      <c r="E172" s="15" t="inlineStr">
        <is>
          <t>PPO C-SNP</t>
        </is>
      </c>
      <c r="F172" s="15" t="inlineStr">
        <is>
          <t>Special Needs Plan: chronic conditions (C-SNP)</t>
        </is>
      </c>
      <c r="G172" s="15" t="inlineStr"/>
      <c r="H172" s="15" t="inlineStr">
        <is>
          <t>DEVOTED HEALTH INSURANCE COMPANY OF NEW YORK</t>
        </is>
      </c>
      <c r="I172" s="16" t="n">
        <v>2</v>
      </c>
    </row>
    <row r="173">
      <c r="A173" s="15" t="inlineStr">
        <is>
          <t>NY</t>
        </is>
      </c>
      <c r="B173" s="15" t="inlineStr">
        <is>
          <t>Devoted</t>
        </is>
      </c>
      <c r="C173" s="15" t="inlineStr">
        <is>
          <t>H5334-026</t>
        </is>
      </c>
      <c r="D173" s="15" t="inlineStr">
        <is>
          <t>DEVOTED C-SNP CHOICE GIVEBACK EXTRAS 026 NY (PPO C-SNP)</t>
        </is>
      </c>
      <c r="E173" s="15" t="inlineStr">
        <is>
          <t>PPO C-SNP</t>
        </is>
      </c>
      <c r="F173" s="15" t="inlineStr">
        <is>
          <t>Special Needs Plan: chronic conditions (C-SNP)</t>
        </is>
      </c>
      <c r="G173" s="15" t="inlineStr"/>
      <c r="H173" s="15" t="inlineStr">
        <is>
          <t>DEVOTED HEALTH INSURANCE COMPANY OF NEW YORK</t>
        </is>
      </c>
      <c r="I173" s="16" t="n">
        <v>2</v>
      </c>
    </row>
    <row r="174">
      <c r="A174" s="15" t="inlineStr">
        <is>
          <t>NY</t>
        </is>
      </c>
      <c r="B174" s="15" t="inlineStr">
        <is>
          <t>Devoted</t>
        </is>
      </c>
      <c r="C174" s="15" t="inlineStr">
        <is>
          <t>H5334-028</t>
        </is>
      </c>
      <c r="D174" s="15" t="inlineStr">
        <is>
          <t>DEVOTED CHOICE GIVEBACK EXTRAS 028 NY (PPO)</t>
        </is>
      </c>
      <c r="E174" s="15" t="inlineStr">
        <is>
          <t>PPO</t>
        </is>
      </c>
      <c r="F174" s="15" t="inlineStr">
        <is>
          <t>Medicare Advantage with drug coverage (MAPD)</t>
        </is>
      </c>
      <c r="G174" s="15" t="inlineStr"/>
      <c r="H174" s="15" t="inlineStr">
        <is>
          <t>DEVOTED HEALTH INSURANCE COMPANY OF NEW YORK</t>
        </is>
      </c>
      <c r="I174" s="16" t="n">
        <v>2</v>
      </c>
    </row>
    <row r="175">
      <c r="A175" s="15" t="inlineStr">
        <is>
          <t>NY</t>
        </is>
      </c>
      <c r="B175" s="15" t="inlineStr">
        <is>
          <t>Devoted</t>
        </is>
      </c>
      <c r="C175" s="15" t="inlineStr">
        <is>
          <t>H5334-029</t>
        </is>
      </c>
      <c r="D175" s="15" t="inlineStr">
        <is>
          <t>DEVOTED CHOICE GIVEBACK EXTRAS 029 NY (PPO)</t>
        </is>
      </c>
      <c r="E175" s="15" t="inlineStr">
        <is>
          <t>PPO</t>
        </is>
      </c>
      <c r="F175" s="15" t="inlineStr">
        <is>
          <t>Medicare Advantage with drug coverage (MAPD)</t>
        </is>
      </c>
      <c r="G175" s="15" t="inlineStr"/>
      <c r="H175" s="15" t="inlineStr">
        <is>
          <t>DEVOTED HEALTH INSURANCE COMPANY OF NEW YORK</t>
        </is>
      </c>
      <c r="I175" s="16" t="n">
        <v>10</v>
      </c>
    </row>
    <row r="176">
      <c r="A176" s="15" t="inlineStr">
        <is>
          <t>NY</t>
        </is>
      </c>
      <c r="B176" s="15" t="inlineStr">
        <is>
          <t>Devoted</t>
        </is>
      </c>
      <c r="C176" s="15" t="inlineStr">
        <is>
          <t>H5334-031</t>
        </is>
      </c>
      <c r="D176" s="15" t="inlineStr">
        <is>
          <t>DEVOTED CHOICE GIVEBACK EXTRAS 031 NY (PPO)</t>
        </is>
      </c>
      <c r="E176" s="15" t="inlineStr">
        <is>
          <t>PPO</t>
        </is>
      </c>
      <c r="F176" s="15" t="inlineStr">
        <is>
          <t>Medicare Advantage with drug coverage (MAPD)</t>
        </is>
      </c>
      <c r="G176" s="15" t="inlineStr"/>
      <c r="H176" s="15" t="inlineStr">
        <is>
          <t>DEVOTED HEALTH INSURANCE COMPANY OF NEW YORK</t>
        </is>
      </c>
      <c r="I176" s="16" t="n">
        <v>2</v>
      </c>
    </row>
    <row r="177">
      <c r="A177" s="15" t="inlineStr">
        <is>
          <t>NY</t>
        </is>
      </c>
      <c r="B177" s="15" t="inlineStr">
        <is>
          <t>Devoted</t>
        </is>
      </c>
      <c r="C177" s="15" t="inlineStr">
        <is>
          <t>H5334-032</t>
        </is>
      </c>
      <c r="D177" s="15" t="inlineStr">
        <is>
          <t>DEVOTED CHOICE GIVEBACK EXTRAS 032 NY (PPO)</t>
        </is>
      </c>
      <c r="E177" s="15" t="inlineStr">
        <is>
          <t>PPO</t>
        </is>
      </c>
      <c r="F177" s="15" t="inlineStr">
        <is>
          <t>Medicare Advantage with drug coverage (MAPD)</t>
        </is>
      </c>
      <c r="G177" s="15" t="inlineStr"/>
      <c r="H177" s="15" t="inlineStr">
        <is>
          <t>DEVOTED HEALTH INSURANCE COMPANY OF NEW YORK</t>
        </is>
      </c>
      <c r="I177" s="16" t="n">
        <v>2</v>
      </c>
    </row>
    <row r="178">
      <c r="A178" s="15" t="inlineStr">
        <is>
          <t>NY</t>
        </is>
      </c>
      <c r="B178" s="15" t="inlineStr">
        <is>
          <t>Wellcare</t>
        </is>
      </c>
      <c r="C178" s="15" t="inlineStr">
        <is>
          <t>H2775-106</t>
        </is>
      </c>
      <c r="D178" s="15" t="inlineStr">
        <is>
          <t>Wellcare Simple Open (PPO)</t>
        </is>
      </c>
      <c r="E178" s="15" t="inlineStr">
        <is>
          <t>PPO</t>
        </is>
      </c>
      <c r="F178" s="15" t="inlineStr">
        <is>
          <t>Medicare Advantage with drug coverage (MAPD)</t>
        </is>
      </c>
      <c r="G178" s="15" t="inlineStr"/>
      <c r="H178" s="15" t="inlineStr">
        <is>
          <t>AMERICAN PROGRESSIVE LIFE &amp; HLTH INS COMPANY OF NY</t>
        </is>
      </c>
      <c r="I178" s="16" t="n">
        <v>48</v>
      </c>
    </row>
    <row r="179">
      <c r="A179" s="15" t="inlineStr">
        <is>
          <t>NY</t>
        </is>
      </c>
      <c r="B179" s="15" t="inlineStr">
        <is>
          <t>Wellcare</t>
        </is>
      </c>
      <c r="C179" s="15" t="inlineStr">
        <is>
          <t>H2775-111</t>
        </is>
      </c>
      <c r="D179" s="15" t="inlineStr">
        <is>
          <t>Wellcare Giveback Open (PPO)</t>
        </is>
      </c>
      <c r="E179" s="15" t="inlineStr">
        <is>
          <t>PPO</t>
        </is>
      </c>
      <c r="F179" s="15" t="inlineStr">
        <is>
          <t>Medicare Advantage with drug coverage (MAPD)</t>
        </is>
      </c>
      <c r="G179" s="15" t="inlineStr"/>
      <c r="H179" s="15" t="inlineStr">
        <is>
          <t>AMERICAN PROGRESSIVE LIFE &amp; HLTH INS COMPANY OF NY</t>
        </is>
      </c>
      <c r="I179" s="16" t="n">
        <v>48</v>
      </c>
    </row>
    <row r="180">
      <c r="A180" s="15" t="inlineStr">
        <is>
          <t>NY</t>
        </is>
      </c>
      <c r="B180" s="15" t="inlineStr">
        <is>
          <t>Wellcare</t>
        </is>
      </c>
      <c r="C180" s="15" t="inlineStr">
        <is>
          <t>H2775-112</t>
        </is>
      </c>
      <c r="D180" s="15" t="inlineStr">
        <is>
          <t>Wellcare Dual Access Open (PPO D-SNP)</t>
        </is>
      </c>
      <c r="E180" s="15" t="inlineStr">
        <is>
          <t>PPO D-SNP</t>
        </is>
      </c>
      <c r="F180" s="15" t="inlineStr">
        <is>
          <t>Special Needs Plan: Medicare and Medicaid (D-SNP)</t>
        </is>
      </c>
      <c r="G180" s="15" t="inlineStr"/>
      <c r="H180" s="15" t="inlineStr">
        <is>
          <t>AMERICAN PROGRESSIVE LIFE &amp; HLTH INS COMPANY OF NY</t>
        </is>
      </c>
      <c r="I180" s="16" t="n">
        <v>50</v>
      </c>
    </row>
    <row r="181">
      <c r="A181" s="15" t="inlineStr">
        <is>
          <t>NY</t>
        </is>
      </c>
      <c r="B181" s="15" t="inlineStr">
        <is>
          <t>Wellcare</t>
        </is>
      </c>
      <c r="C181" s="15" t="inlineStr">
        <is>
          <t>H2775-113</t>
        </is>
      </c>
      <c r="D181" s="15" t="inlineStr">
        <is>
          <t>Wellcare Assist Open (PPO)</t>
        </is>
      </c>
      <c r="E181" s="15" t="inlineStr">
        <is>
          <t>PPO</t>
        </is>
      </c>
      <c r="F181" s="15" t="inlineStr">
        <is>
          <t>Medicare Advantage with drug coverage (MAPD)</t>
        </is>
      </c>
      <c r="G181" s="15" t="inlineStr"/>
      <c r="H181" s="15" t="inlineStr">
        <is>
          <t>AMERICAN PROGRESSIVE LIFE &amp; HLTH INS COMPANY OF NY</t>
        </is>
      </c>
      <c r="I181" s="16" t="n">
        <v>48</v>
      </c>
    </row>
    <row r="182">
      <c r="A182" s="15" t="inlineStr">
        <is>
          <t>NY</t>
        </is>
      </c>
      <c r="B182" s="15" t="inlineStr">
        <is>
          <t>Wellcare</t>
        </is>
      </c>
      <c r="C182" s="15" t="inlineStr">
        <is>
          <t>H5599-002</t>
        </is>
      </c>
      <c r="D182" s="15" t="inlineStr">
        <is>
          <t>Wellcare Fidelis Assist (HMO-POS)</t>
        </is>
      </c>
      <c r="E182" s="15" t="inlineStr">
        <is>
          <t>HMO-POS</t>
        </is>
      </c>
      <c r="F182" s="15" t="inlineStr">
        <is>
          <t>Medicare Advantage with drug coverage (MAPD)</t>
        </is>
      </c>
      <c r="G182" s="15" t="inlineStr"/>
      <c r="H182" s="15" t="inlineStr">
        <is>
          <t>NEW YORK QUALITY HEALTHCARE CORPORATION</t>
        </is>
      </c>
      <c r="I182" s="16" t="n">
        <v>58</v>
      </c>
    </row>
    <row r="183">
      <c r="A183" s="15" t="inlineStr">
        <is>
          <t>NY</t>
        </is>
      </c>
      <c r="B183" s="15" t="inlineStr">
        <is>
          <t>Wellcare</t>
        </is>
      </c>
      <c r="C183" s="15" t="inlineStr">
        <is>
          <t>H5599-003</t>
        </is>
      </c>
      <c r="D183" s="15" t="inlineStr">
        <is>
          <t>Wellcare Fidelis Dual Align Unity (HMO D-SNP)</t>
        </is>
      </c>
      <c r="E183" s="15" t="inlineStr">
        <is>
          <t>HMO D-SNP</t>
        </is>
      </c>
      <c r="F183" s="15" t="inlineStr">
        <is>
          <t>Special Needs Plan: Medicare and Medicaid (D-SNP)</t>
        </is>
      </c>
      <c r="G183" s="15" t="inlineStr"/>
      <c r="H183" s="15" t="inlineStr">
        <is>
          <t>NEW YORK QUALITY HEALTHCARE CORPORATION</t>
        </is>
      </c>
      <c r="I183" s="16" t="n">
        <v>60</v>
      </c>
    </row>
    <row r="184">
      <c r="A184" s="15" t="inlineStr">
        <is>
          <t>NY</t>
        </is>
      </c>
      <c r="B184" s="15" t="inlineStr">
        <is>
          <t>Wellcare</t>
        </is>
      </c>
      <c r="C184" s="15" t="inlineStr">
        <is>
          <t>H5599-004</t>
        </is>
      </c>
      <c r="D184" s="15" t="inlineStr">
        <is>
          <t>Wellcare Fidelis Simple (HMO-POS)</t>
        </is>
      </c>
      <c r="E184" s="15" t="inlineStr">
        <is>
          <t>HMO-POS</t>
        </is>
      </c>
      <c r="F184" s="15" t="inlineStr">
        <is>
          <t>Medicare Advantage with drug coverage (MAPD)</t>
        </is>
      </c>
      <c r="G184" s="15" t="inlineStr"/>
      <c r="H184" s="15" t="inlineStr">
        <is>
          <t>NEW YORK QUALITY HEALTHCARE CORPORATION</t>
        </is>
      </c>
      <c r="I184" s="16" t="n">
        <v>58</v>
      </c>
    </row>
    <row r="185">
      <c r="A185" s="15" t="inlineStr">
        <is>
          <t>NY</t>
        </is>
      </c>
      <c r="B185" s="15" t="inlineStr">
        <is>
          <t>Wellcare</t>
        </is>
      </c>
      <c r="C185" s="15" t="inlineStr">
        <is>
          <t>H5599-010</t>
        </is>
      </c>
      <c r="D185" s="15" t="inlineStr">
        <is>
          <t>Wellcare Fidelis Patriot Simple (HMO-POS)</t>
        </is>
      </c>
      <c r="E185" s="15" t="inlineStr">
        <is>
          <t>HMO-POS</t>
        </is>
      </c>
      <c r="F185" s="15" t="inlineStr">
        <is>
          <t>Medicare Advantage without drug coverage</t>
        </is>
      </c>
      <c r="G185" s="15" t="inlineStr"/>
      <c r="H185" s="15" t="inlineStr">
        <is>
          <t>NEW YORK QUALITY HEALTHCARE CORPORATION</t>
        </is>
      </c>
      <c r="I185" s="16" t="n">
        <v>58</v>
      </c>
    </row>
    <row r="186">
      <c r="A186" s="15" t="inlineStr">
        <is>
          <t>NY</t>
        </is>
      </c>
      <c r="B186" s="15" t="inlineStr">
        <is>
          <t>Wellcare</t>
        </is>
      </c>
      <c r="C186" s="15" t="inlineStr">
        <is>
          <t>H5599-014</t>
        </is>
      </c>
      <c r="D186" s="15" t="inlineStr">
        <is>
          <t>Wellcare Fidelis Dual Liberty Sync (HMO D-SNP)</t>
        </is>
      </c>
      <c r="E186" s="15" t="inlineStr">
        <is>
          <t>HMO D-SNP</t>
        </is>
      </c>
      <c r="F186" s="15" t="inlineStr">
        <is>
          <t>Special Needs Plan: Medicare and Medicaid (D-SNP)</t>
        </is>
      </c>
      <c r="G186" s="15" t="inlineStr"/>
      <c r="H186" s="15" t="inlineStr">
        <is>
          <t>NEW YORK QUALITY HEALTHCARE CORPORATION</t>
        </is>
      </c>
      <c r="I186" s="16" t="n">
        <v>52</v>
      </c>
    </row>
    <row r="187">
      <c r="A187" s="15" t="inlineStr">
        <is>
          <t>NY</t>
        </is>
      </c>
      <c r="B187" s="15" t="inlineStr">
        <is>
          <t>Wellcare</t>
        </is>
      </c>
      <c r="C187" s="15" t="inlineStr">
        <is>
          <t>H5599-015</t>
        </is>
      </c>
      <c r="D187" s="15" t="inlineStr">
        <is>
          <t>Wellcare Fidelis Dual Liberty Sync (HMO D-SNP)</t>
        </is>
      </c>
      <c r="E187" s="15" t="inlineStr">
        <is>
          <t>HMO D-SNP</t>
        </is>
      </c>
      <c r="F187" s="15" t="inlineStr">
        <is>
          <t>Special Needs Plan: Medicare and Medicaid (D-SNP)</t>
        </is>
      </c>
      <c r="G187" s="15" t="inlineStr"/>
      <c r="H187" s="15" t="inlineStr">
        <is>
          <t>NEW YORK QUALITY HEALTHCARE CORPORATION</t>
        </is>
      </c>
      <c r="I187" s="16" t="n">
        <v>9</v>
      </c>
    </row>
    <row r="188">
      <c r="A188" s="15" t="inlineStr">
        <is>
          <t>NY</t>
        </is>
      </c>
      <c r="B188" s="15" t="inlineStr">
        <is>
          <t>Wellcare</t>
        </is>
      </c>
      <c r="C188" s="15" t="inlineStr">
        <is>
          <t>H5599-016</t>
        </is>
      </c>
      <c r="D188" s="15" t="inlineStr">
        <is>
          <t>Wellcare Fidelis Dual Access (HMO D-SNP)</t>
        </is>
      </c>
      <c r="E188" s="15" t="inlineStr">
        <is>
          <t>HMO D-SNP</t>
        </is>
      </c>
      <c r="F188" s="15" t="inlineStr">
        <is>
          <t>Special Needs Plan: Medicare and Medicaid (D-SNP)</t>
        </is>
      </c>
      <c r="G188" s="15" t="inlineStr"/>
      <c r="H188" s="15" t="inlineStr">
        <is>
          <t>NEW YORK QUALITY HEALTHCARE CORPORATION</t>
        </is>
      </c>
      <c r="I188" s="16" t="n">
        <v>52</v>
      </c>
    </row>
    <row r="189">
      <c r="A189" s="15" t="inlineStr">
        <is>
          <t>NY</t>
        </is>
      </c>
      <c r="B189" s="15" t="inlineStr">
        <is>
          <t>Wellcare</t>
        </is>
      </c>
      <c r="C189" s="15" t="inlineStr">
        <is>
          <t>H5599-017</t>
        </is>
      </c>
      <c r="D189" s="15" t="inlineStr">
        <is>
          <t>Wellcare Fidelis Dual Access (HMO D-SNP)</t>
        </is>
      </c>
      <c r="E189" s="15" t="inlineStr">
        <is>
          <t>HMO D-SNP</t>
        </is>
      </c>
      <c r="F189" s="15" t="inlineStr">
        <is>
          <t>Special Needs Plan: Medicare and Medicaid (D-SNP)</t>
        </is>
      </c>
      <c r="G189" s="15" t="inlineStr"/>
      <c r="H189" s="15" t="inlineStr">
        <is>
          <t>NEW YORK QUALITY HEALTHCARE CORPORATION</t>
        </is>
      </c>
      <c r="I189" s="16" t="n">
        <v>8</v>
      </c>
    </row>
    <row r="190">
      <c r="A190" s="15" t="inlineStr">
        <is>
          <t>NY</t>
        </is>
      </c>
      <c r="B190" s="15" t="inlineStr">
        <is>
          <t>Wellcare</t>
        </is>
      </c>
      <c r="C190" s="15" t="inlineStr">
        <is>
          <t>S4802-077</t>
        </is>
      </c>
      <c r="D190" s="15" t="inlineStr">
        <is>
          <t>Wellcare Classic (PDP)</t>
        </is>
      </c>
      <c r="E190" s="15" t="inlineStr">
        <is>
          <t>PDP</t>
        </is>
      </c>
      <c r="F190" s="15" t="inlineStr">
        <is>
          <t>Part D-only drug plan</t>
        </is>
      </c>
      <c r="G190" s="15" t="inlineStr">
        <is>
          <t>Part D-only drug plans</t>
        </is>
      </c>
      <c r="H190" s="15" t="inlineStr">
        <is>
          <t>WELLCARE PRESCRIPTION INSURANCE, INC.</t>
        </is>
      </c>
      <c r="I190" s="16" t="inlineStr">
        <is>
          <t>All (statewide)</t>
        </is>
      </c>
    </row>
    <row r="191">
      <c r="A191" s="15" t="inlineStr">
        <is>
          <t>NY</t>
        </is>
      </c>
      <c r="B191" s="15" t="inlineStr">
        <is>
          <t>Wellcare</t>
        </is>
      </c>
      <c r="C191" s="15" t="inlineStr">
        <is>
          <t>S4802-138</t>
        </is>
      </c>
      <c r="D191" s="15" t="inlineStr">
        <is>
          <t>Wellcare Value Script (PDP)</t>
        </is>
      </c>
      <c r="E191" s="15" t="inlineStr">
        <is>
          <t>PDP</t>
        </is>
      </c>
      <c r="F191" s="15" t="inlineStr">
        <is>
          <t>Part D-only drug plan</t>
        </is>
      </c>
      <c r="G191" s="15" t="inlineStr">
        <is>
          <t>Part D-only drug plans</t>
        </is>
      </c>
      <c r="H191" s="15" t="inlineStr">
        <is>
          <t>WELLCARE PRESCRIPTION INSURANCE, INC.</t>
        </is>
      </c>
      <c r="I191" s="16" t="inlineStr">
        <is>
          <t>All (statewide)</t>
        </is>
      </c>
    </row>
    <row r="192">
      <c r="A192" s="15" t="inlineStr">
        <is>
          <t>NY</t>
        </is>
      </c>
      <c r="B192" s="15" t="inlineStr">
        <is>
          <t>Highmark</t>
        </is>
      </c>
      <c r="C192" s="15" t="inlineStr">
        <is>
          <t>H3384-013</t>
        </is>
      </c>
      <c r="D192" s="15" t="inlineStr">
        <is>
          <t>Senior Blue 652 (HMO)</t>
        </is>
      </c>
      <c r="E192" s="15" t="inlineStr">
        <is>
          <t>HMO</t>
        </is>
      </c>
      <c r="F192" s="15" t="inlineStr">
        <is>
          <t>Medicare Advantage with drug coverage (MAPD)</t>
        </is>
      </c>
      <c r="G192" s="15" t="inlineStr">
        <is>
          <t>Highmark in New York</t>
        </is>
      </c>
      <c r="H192" s="15" t="inlineStr">
        <is>
          <t>Highmark Western and Northeastern New York Inc.</t>
        </is>
      </c>
      <c r="I192" s="16" t="n">
        <v>10</v>
      </c>
    </row>
    <row r="193">
      <c r="A193" s="15" t="inlineStr">
        <is>
          <t>NY</t>
        </is>
      </c>
      <c r="B193" s="15" t="inlineStr">
        <is>
          <t>Highmark</t>
        </is>
      </c>
      <c r="C193" s="15" t="inlineStr">
        <is>
          <t>H3384-022</t>
        </is>
      </c>
      <c r="D193" s="15" t="inlineStr">
        <is>
          <t>Senior Blue 601 (HMO)</t>
        </is>
      </c>
      <c r="E193" s="15" t="inlineStr">
        <is>
          <t>HMO</t>
        </is>
      </c>
      <c r="F193" s="15" t="inlineStr">
        <is>
          <t>Medicare Advantage without drug coverage</t>
        </is>
      </c>
      <c r="G193" s="15" t="inlineStr">
        <is>
          <t>Highmark in New York</t>
        </is>
      </c>
      <c r="H193" s="15" t="inlineStr">
        <is>
          <t>Highmark Western and Northeastern New York Inc.</t>
        </is>
      </c>
      <c r="I193" s="16" t="n">
        <v>8</v>
      </c>
    </row>
    <row r="194">
      <c r="A194" s="15" t="inlineStr">
        <is>
          <t>NY</t>
        </is>
      </c>
      <c r="B194" s="15" t="inlineStr">
        <is>
          <t>Highmark</t>
        </is>
      </c>
      <c r="C194" s="15" t="inlineStr">
        <is>
          <t>H3384-069</t>
        </is>
      </c>
      <c r="D194" s="15" t="inlineStr">
        <is>
          <t>Community Blue Medicare HMO Signature (HMO)</t>
        </is>
      </c>
      <c r="E194" s="15" t="inlineStr">
        <is>
          <t>HMO</t>
        </is>
      </c>
      <c r="F194" s="15" t="inlineStr">
        <is>
          <t>Medicare Advantage with drug coverage (MAPD)</t>
        </is>
      </c>
      <c r="G194" s="15" t="inlineStr">
        <is>
          <t>Highmark in New York</t>
        </is>
      </c>
      <c r="H194" s="15" t="inlineStr">
        <is>
          <t>Highmark Western and Northeastern New York Inc.</t>
        </is>
      </c>
      <c r="I194" s="16" t="n">
        <v>8</v>
      </c>
    </row>
    <row r="195">
      <c r="A195" s="15" t="inlineStr">
        <is>
          <t>NY</t>
        </is>
      </c>
      <c r="B195" s="15" t="inlineStr">
        <is>
          <t>Highmark</t>
        </is>
      </c>
      <c r="C195" s="15" t="inlineStr">
        <is>
          <t>H3384-070</t>
        </is>
      </c>
      <c r="D195" s="15" t="inlineStr">
        <is>
          <t>Community Blue Medicare HMO Distinct (HMO)</t>
        </is>
      </c>
      <c r="E195" s="15" t="inlineStr">
        <is>
          <t>HMO</t>
        </is>
      </c>
      <c r="F195" s="15" t="inlineStr">
        <is>
          <t>Medicare Advantage with drug coverage (MAPD)</t>
        </is>
      </c>
      <c r="G195" s="15" t="inlineStr">
        <is>
          <t>Highmark in New York</t>
        </is>
      </c>
      <c r="H195" s="15" t="inlineStr">
        <is>
          <t>Highmark Western and Northeastern New York Inc.</t>
        </is>
      </c>
      <c r="I195" s="16" t="n">
        <v>8</v>
      </c>
    </row>
    <row r="196">
      <c r="A196" s="15" t="inlineStr">
        <is>
          <t>NY</t>
        </is>
      </c>
      <c r="B196" s="15" t="inlineStr">
        <is>
          <t>Highmark</t>
        </is>
      </c>
      <c r="C196" s="15" t="inlineStr">
        <is>
          <t>H3384-072</t>
        </is>
      </c>
      <c r="D196" s="15" t="inlineStr">
        <is>
          <t>Community Blue Medicare HMO Standard (HMO)</t>
        </is>
      </c>
      <c r="E196" s="15" t="inlineStr">
        <is>
          <t>HMO</t>
        </is>
      </c>
      <c r="F196" s="15" t="inlineStr">
        <is>
          <t>Medicare Advantage with drug coverage (MAPD)</t>
        </is>
      </c>
      <c r="G196" s="15" t="inlineStr">
        <is>
          <t>Highmark in New York</t>
        </is>
      </c>
      <c r="H196" s="15" t="inlineStr">
        <is>
          <t>Highmark Western and Northeastern New York Inc.</t>
        </is>
      </c>
      <c r="I196" s="16" t="n">
        <v>8</v>
      </c>
    </row>
    <row r="197">
      <c r="A197" s="15" t="inlineStr">
        <is>
          <t>NY</t>
        </is>
      </c>
      <c r="B197" s="15" t="inlineStr">
        <is>
          <t>Highmark</t>
        </is>
      </c>
      <c r="C197" s="15" t="inlineStr">
        <is>
          <t>H3384-073</t>
        </is>
      </c>
      <c r="D197" s="15" t="inlineStr">
        <is>
          <t>Community Blue Medicare HMO 651 (HMO)</t>
        </is>
      </c>
      <c r="E197" s="15" t="inlineStr">
        <is>
          <t>HMO</t>
        </is>
      </c>
      <c r="F197" s="15" t="inlineStr">
        <is>
          <t>Medicare Advantage with drug coverage (MAPD)</t>
        </is>
      </c>
      <c r="G197" s="15" t="inlineStr">
        <is>
          <t>Highmark in New York</t>
        </is>
      </c>
      <c r="H197" s="15" t="inlineStr">
        <is>
          <t>Highmark Western and Northeastern New York Inc.</t>
        </is>
      </c>
      <c r="I197" s="16" t="n">
        <v>8</v>
      </c>
    </row>
    <row r="198">
      <c r="A198" s="15" t="inlineStr">
        <is>
          <t>NY</t>
        </is>
      </c>
      <c r="B198" s="15" t="inlineStr">
        <is>
          <t>Highmark</t>
        </is>
      </c>
      <c r="C198" s="15" t="inlineStr">
        <is>
          <t>H5526-023</t>
        </is>
      </c>
      <c r="D198" s="15" t="inlineStr">
        <is>
          <t>Freedom Valor (PPO)</t>
        </is>
      </c>
      <c r="E198" s="15" t="inlineStr">
        <is>
          <t>PPO</t>
        </is>
      </c>
      <c r="F198" s="15" t="inlineStr">
        <is>
          <t>Medicare Advantage without drug coverage</t>
        </is>
      </c>
      <c r="G198" s="15" t="inlineStr">
        <is>
          <t>Highmark in New York</t>
        </is>
      </c>
      <c r="H198" s="15" t="inlineStr">
        <is>
          <t>Highmark Western and Northeastern New York Inc.</t>
        </is>
      </c>
      <c r="I198" s="16" t="n">
        <v>8</v>
      </c>
    </row>
    <row r="199">
      <c r="A199" s="15" t="inlineStr">
        <is>
          <t>NY</t>
        </is>
      </c>
      <c r="B199" s="15" t="inlineStr">
        <is>
          <t>Aetna</t>
        </is>
      </c>
      <c r="C199" s="15" t="inlineStr">
        <is>
          <t>H3312-002</t>
        </is>
      </c>
      <c r="D199" s="15" t="inlineStr">
        <is>
          <t>Aetna Medicare Signature (HMO)</t>
        </is>
      </c>
      <c r="E199" s="15" t="inlineStr">
        <is>
          <t>HMO</t>
        </is>
      </c>
      <c r="F199" s="15" t="inlineStr">
        <is>
          <t>Medicare Advantage with drug coverage (MAPD)</t>
        </is>
      </c>
      <c r="G199" s="15" t="inlineStr"/>
      <c r="H199" s="15" t="inlineStr">
        <is>
          <t>AETNA HEALTH INC. (NY)</t>
        </is>
      </c>
      <c r="I199" s="16" t="n">
        <v>2</v>
      </c>
    </row>
    <row r="200">
      <c r="A200" s="15" t="inlineStr">
        <is>
          <t>NY</t>
        </is>
      </c>
      <c r="B200" s="15" t="inlineStr">
        <is>
          <t>Aetna</t>
        </is>
      </c>
      <c r="C200" s="15" t="inlineStr">
        <is>
          <t>H3312-018</t>
        </is>
      </c>
      <c r="D200" s="15" t="inlineStr">
        <is>
          <t>Aetna Medicare Enhanced (HMO-POS)</t>
        </is>
      </c>
      <c r="E200" s="15" t="inlineStr">
        <is>
          <t>HMO-POS</t>
        </is>
      </c>
      <c r="F200" s="15" t="inlineStr">
        <is>
          <t>Medicare Advantage with drug coverage (MAPD)</t>
        </is>
      </c>
      <c r="G200" s="15" t="inlineStr"/>
      <c r="H200" s="15" t="inlineStr">
        <is>
          <t>AETNA HEALTH INC. (NY)</t>
        </is>
      </c>
      <c r="I200" s="16" t="n">
        <v>2</v>
      </c>
    </row>
    <row r="201">
      <c r="A201" s="15" t="inlineStr">
        <is>
          <t>NY</t>
        </is>
      </c>
      <c r="B201" s="15" t="inlineStr">
        <is>
          <t>Aetna</t>
        </is>
      </c>
      <c r="C201" s="15" t="inlineStr">
        <is>
          <t>H3312-048</t>
        </is>
      </c>
      <c r="D201" s="15" t="inlineStr">
        <is>
          <t>Aetna Medicare Signature (HMO)</t>
        </is>
      </c>
      <c r="E201" s="15" t="inlineStr">
        <is>
          <t>HMO</t>
        </is>
      </c>
      <c r="F201" s="15" t="inlineStr">
        <is>
          <t>Medicare Advantage with drug coverage (MAPD)</t>
        </is>
      </c>
      <c r="G201" s="15" t="inlineStr"/>
      <c r="H201" s="15" t="inlineStr">
        <is>
          <t>AETNA HEALTH INC. (NY)</t>
        </is>
      </c>
      <c r="I201" s="16" t="n">
        <v>16</v>
      </c>
    </row>
    <row r="202">
      <c r="A202" s="15" t="inlineStr">
        <is>
          <t>NY</t>
        </is>
      </c>
      <c r="B202" s="15" t="inlineStr">
        <is>
          <t>Aetna</t>
        </is>
      </c>
      <c r="C202" s="15" t="inlineStr">
        <is>
          <t>H3312-064</t>
        </is>
      </c>
      <c r="D202" s="15" t="inlineStr">
        <is>
          <t>Aetna Medicare Enhanced (HMO)</t>
        </is>
      </c>
      <c r="E202" s="15" t="inlineStr">
        <is>
          <t>HMO</t>
        </is>
      </c>
      <c r="F202" s="15" t="inlineStr">
        <is>
          <t>Medicare Advantage with drug coverage (MAPD)</t>
        </is>
      </c>
      <c r="G202" s="15" t="inlineStr"/>
      <c r="H202" s="15" t="inlineStr">
        <is>
          <t>AETNA HEALTH INC. (NY)</t>
        </is>
      </c>
      <c r="I202" s="16" t="n">
        <v>2</v>
      </c>
    </row>
    <row r="203">
      <c r="A203" s="15" t="inlineStr">
        <is>
          <t>NY</t>
        </is>
      </c>
      <c r="B203" s="15" t="inlineStr">
        <is>
          <t>Aetna</t>
        </is>
      </c>
      <c r="C203" s="15" t="inlineStr">
        <is>
          <t>H3312-065</t>
        </is>
      </c>
      <c r="D203" s="15" t="inlineStr">
        <is>
          <t>Aetna Medicare Signature (HMO-POS)</t>
        </is>
      </c>
      <c r="E203" s="15" t="inlineStr">
        <is>
          <t>HMO-POS</t>
        </is>
      </c>
      <c r="F203" s="15" t="inlineStr">
        <is>
          <t>Medicare Advantage with drug coverage (MAPD)</t>
        </is>
      </c>
      <c r="G203" s="15" t="inlineStr"/>
      <c r="H203" s="15" t="inlineStr">
        <is>
          <t>AETNA HEALTH INC. (NY)</t>
        </is>
      </c>
      <c r="I203" s="16" t="n">
        <v>5</v>
      </c>
    </row>
    <row r="204">
      <c r="A204" s="15" t="inlineStr">
        <is>
          <t>NY</t>
        </is>
      </c>
      <c r="B204" s="15" t="inlineStr">
        <is>
          <t>Aetna</t>
        </is>
      </c>
      <c r="C204" s="15" t="inlineStr">
        <is>
          <t>H3312-069</t>
        </is>
      </c>
      <c r="D204" s="15" t="inlineStr">
        <is>
          <t>Aetna Medicare Full Dual Care (HMO D-SNP)</t>
        </is>
      </c>
      <c r="E204" s="15" t="inlineStr">
        <is>
          <t>HMO D-SNP</t>
        </is>
      </c>
      <c r="F204" s="15" t="inlineStr">
        <is>
          <t>Special Needs Plan: Medicare and Medicaid (D-SNP)</t>
        </is>
      </c>
      <c r="G204" s="15" t="inlineStr"/>
      <c r="H204" s="15" t="inlineStr">
        <is>
          <t>AETNA HEALTH INC. (NY)</t>
        </is>
      </c>
      <c r="I204" s="16" t="n">
        <v>9</v>
      </c>
    </row>
    <row r="205">
      <c r="A205" s="15" t="inlineStr">
        <is>
          <t>NY</t>
        </is>
      </c>
      <c r="B205" s="15" t="inlineStr">
        <is>
          <t>Aetna</t>
        </is>
      </c>
      <c r="C205" s="15" t="inlineStr">
        <is>
          <t>H3312-070</t>
        </is>
      </c>
      <c r="D205" s="15" t="inlineStr">
        <is>
          <t>Aetna Medicare Full Dual (HMO D-SNP)</t>
        </is>
      </c>
      <c r="E205" s="15" t="inlineStr">
        <is>
          <t>HMO D-SNP</t>
        </is>
      </c>
      <c r="F205" s="15" t="inlineStr">
        <is>
          <t>Special Needs Plan: Medicare and Medicaid (D-SNP)</t>
        </is>
      </c>
      <c r="G205" s="15" t="inlineStr"/>
      <c r="H205" s="15" t="inlineStr">
        <is>
          <t>AETNA HEALTH INC. (NY)</t>
        </is>
      </c>
      <c r="I205" s="16" t="n">
        <v>45</v>
      </c>
    </row>
    <row r="206">
      <c r="A206" s="15" t="inlineStr">
        <is>
          <t>NY</t>
        </is>
      </c>
      <c r="B206" s="15" t="inlineStr">
        <is>
          <t>Aetna</t>
        </is>
      </c>
      <c r="C206" s="15" t="inlineStr">
        <is>
          <t>H3312-073</t>
        </is>
      </c>
      <c r="D206" s="15" t="inlineStr">
        <is>
          <t>Aetna Medicare FIDE (HMO D-SNP)</t>
        </is>
      </c>
      <c r="E206" s="15" t="inlineStr">
        <is>
          <t>HMO D-SNP</t>
        </is>
      </c>
      <c r="F206" s="15" t="inlineStr">
        <is>
          <t>Special Needs Plan: Medicare and Medicaid (D-SNP)</t>
        </is>
      </c>
      <c r="G206" s="15" t="inlineStr"/>
      <c r="H206" s="15" t="inlineStr">
        <is>
          <t>AETNA HEALTH INC. (NY)</t>
        </is>
      </c>
      <c r="I206" s="16" t="n">
        <v>1</v>
      </c>
    </row>
    <row r="207">
      <c r="A207" s="15" t="inlineStr">
        <is>
          <t>NY</t>
        </is>
      </c>
      <c r="B207" s="15" t="inlineStr">
        <is>
          <t>Aetna</t>
        </is>
      </c>
      <c r="C207" s="15" t="inlineStr">
        <is>
          <t>H3312-074</t>
        </is>
      </c>
      <c r="D207" s="15" t="inlineStr">
        <is>
          <t>Aetna Medicare Signature Care (HMO)</t>
        </is>
      </c>
      <c r="E207" s="15" t="inlineStr">
        <is>
          <t>HMO</t>
        </is>
      </c>
      <c r="F207" s="15" t="inlineStr">
        <is>
          <t>Medicare Advantage with drug coverage (MAPD)</t>
        </is>
      </c>
      <c r="G207" s="15" t="inlineStr"/>
      <c r="H207" s="15" t="inlineStr">
        <is>
          <t>AETNA HEALTH INC. (NY)</t>
        </is>
      </c>
      <c r="I207" s="16" t="n">
        <v>6</v>
      </c>
    </row>
    <row r="208">
      <c r="A208" s="15" t="inlineStr">
        <is>
          <t>NY</t>
        </is>
      </c>
      <c r="B208" s="15" t="inlineStr">
        <is>
          <t>Aetna</t>
        </is>
      </c>
      <c r="C208" s="15" t="inlineStr">
        <is>
          <t>H3312-081</t>
        </is>
      </c>
      <c r="D208" s="15" t="inlineStr">
        <is>
          <t>Aetna Medicare Enhanced (HMO)</t>
        </is>
      </c>
      <c r="E208" s="15" t="inlineStr">
        <is>
          <t>HMO</t>
        </is>
      </c>
      <c r="F208" s="15" t="inlineStr">
        <is>
          <t>Medicare Advantage with drug coverage (MAPD)</t>
        </is>
      </c>
      <c r="G208" s="15" t="inlineStr"/>
      <c r="H208" s="15" t="inlineStr">
        <is>
          <t>AETNA HEALTH INC. (NY)</t>
        </is>
      </c>
      <c r="I208" s="16" t="n">
        <v>1</v>
      </c>
    </row>
    <row r="209">
      <c r="A209" s="15" t="inlineStr">
        <is>
          <t>NY</t>
        </is>
      </c>
      <c r="B209" s="15" t="inlineStr">
        <is>
          <t>Aetna</t>
        </is>
      </c>
      <c r="C209" s="15" t="inlineStr">
        <is>
          <t>H3312-091</t>
        </is>
      </c>
      <c r="D209" s="15" t="inlineStr">
        <is>
          <t>Aetna Medicare Chronic Care (HMO C-SNP)</t>
        </is>
      </c>
      <c r="E209" s="15" t="inlineStr">
        <is>
          <t>HMO C-SNP</t>
        </is>
      </c>
      <c r="F209" s="15" t="inlineStr">
        <is>
          <t>Special Needs Plan: chronic conditions (C-SNP)</t>
        </is>
      </c>
      <c r="G209" s="15" t="inlineStr"/>
      <c r="H209" s="15" t="inlineStr">
        <is>
          <t>AETNA HEALTH INC. (NY)</t>
        </is>
      </c>
      <c r="I209" s="16" t="n">
        <v>5</v>
      </c>
    </row>
    <row r="210">
      <c r="A210" s="15" t="inlineStr">
        <is>
          <t>NY</t>
        </is>
      </c>
      <c r="B210" s="15" t="inlineStr">
        <is>
          <t>Aetna</t>
        </is>
      </c>
      <c r="C210" s="15" t="inlineStr">
        <is>
          <t>H3312-097</t>
        </is>
      </c>
      <c r="D210" s="15" t="inlineStr">
        <is>
          <t>Aetna Medicare Signature (HMO)</t>
        </is>
      </c>
      <c r="E210" s="15" t="inlineStr">
        <is>
          <t>HMO</t>
        </is>
      </c>
      <c r="F210" s="15" t="inlineStr">
        <is>
          <t>Medicare Advantage with drug coverage (MAPD)</t>
        </is>
      </c>
      <c r="G210" s="15" t="inlineStr"/>
      <c r="H210" s="15" t="inlineStr">
        <is>
          <t>AETNA HEALTH INC. (NY)</t>
        </is>
      </c>
      <c r="I210" s="16" t="n">
        <v>4</v>
      </c>
    </row>
    <row r="211">
      <c r="A211" s="15" t="inlineStr">
        <is>
          <t>NY</t>
        </is>
      </c>
      <c r="B211" s="15" t="inlineStr">
        <is>
          <t>Aetna</t>
        </is>
      </c>
      <c r="C211" s="15" t="inlineStr">
        <is>
          <t>H3312-105</t>
        </is>
      </c>
      <c r="D211" s="15" t="inlineStr">
        <is>
          <t>Aetna Medicare Chronic Care (HMO C-SNP)</t>
        </is>
      </c>
      <c r="E211" s="15" t="inlineStr">
        <is>
          <t>HMO C-SNP</t>
        </is>
      </c>
      <c r="F211" s="15" t="inlineStr">
        <is>
          <t>Special Needs Plan: chronic conditions (C-SNP)</t>
        </is>
      </c>
      <c r="G211" s="15" t="inlineStr"/>
      <c r="H211" s="15" t="inlineStr">
        <is>
          <t>AETNA HEALTH INC. (NY)</t>
        </is>
      </c>
      <c r="I211" s="16" t="n">
        <v>5</v>
      </c>
    </row>
    <row r="212">
      <c r="A212" s="15" t="inlineStr">
        <is>
          <t>NY</t>
        </is>
      </c>
      <c r="B212" s="15" t="inlineStr">
        <is>
          <t>Aetna</t>
        </is>
      </c>
      <c r="C212" s="15" t="inlineStr">
        <is>
          <t>H3312-107</t>
        </is>
      </c>
      <c r="D212" s="15" t="inlineStr">
        <is>
          <t>Aetna Medicare Elite (HMO)</t>
        </is>
      </c>
      <c r="E212" s="15" t="inlineStr">
        <is>
          <t>HMO</t>
        </is>
      </c>
      <c r="F212" s="15" t="inlineStr">
        <is>
          <t>Medicare Advantage with drug coverage (MAPD)</t>
        </is>
      </c>
      <c r="G212" s="15" t="inlineStr"/>
      <c r="H212" s="15" t="inlineStr">
        <is>
          <t>AETNA HEALTH INC. (NY)</t>
        </is>
      </c>
      <c r="I212" s="16" t="n">
        <v>8</v>
      </c>
    </row>
    <row r="213">
      <c r="A213" s="15" t="inlineStr">
        <is>
          <t>NY</t>
        </is>
      </c>
      <c r="B213" s="15" t="inlineStr">
        <is>
          <t>Aetna</t>
        </is>
      </c>
      <c r="C213" s="15" t="inlineStr">
        <is>
          <t>H3312-108</t>
        </is>
      </c>
      <c r="D213" s="15" t="inlineStr">
        <is>
          <t>Aetna Medicare Signature (HMO)</t>
        </is>
      </c>
      <c r="E213" s="15" t="inlineStr">
        <is>
          <t>HMO</t>
        </is>
      </c>
      <c r="F213" s="15" t="inlineStr">
        <is>
          <t>Medicare Advantage with drug coverage (MAPD)</t>
        </is>
      </c>
      <c r="G213" s="15" t="inlineStr"/>
      <c r="H213" s="15" t="inlineStr">
        <is>
          <t>AETNA HEALTH INC. (NY)</t>
        </is>
      </c>
      <c r="I213" s="16" t="n">
        <v>16</v>
      </c>
    </row>
    <row r="214">
      <c r="A214" s="15" t="inlineStr">
        <is>
          <t>NY</t>
        </is>
      </c>
      <c r="B214" s="15" t="inlineStr">
        <is>
          <t>Aetna</t>
        </is>
      </c>
      <c r="C214" s="15" t="inlineStr">
        <is>
          <t>H3312-111</t>
        </is>
      </c>
      <c r="D214" s="15" t="inlineStr">
        <is>
          <t>Aetna Medicare Chronic Care Total (HMO C-SNP)</t>
        </is>
      </c>
      <c r="E214" s="15" t="inlineStr">
        <is>
          <t>HMO C-SNP</t>
        </is>
      </c>
      <c r="F214" s="15" t="inlineStr">
        <is>
          <t>Special Needs Plan: chronic conditions (C-SNP)</t>
        </is>
      </c>
      <c r="G214" s="15" t="inlineStr"/>
      <c r="H214" s="15" t="inlineStr">
        <is>
          <t>AETNA HEALTH INC. (NY)</t>
        </is>
      </c>
      <c r="I214" s="16" t="n">
        <v>9</v>
      </c>
    </row>
    <row r="215">
      <c r="A215" s="15" t="inlineStr">
        <is>
          <t>NY</t>
        </is>
      </c>
      <c r="B215" s="15" t="inlineStr">
        <is>
          <t>Aetna</t>
        </is>
      </c>
      <c r="C215" s="15" t="inlineStr">
        <is>
          <t>H3312-112</t>
        </is>
      </c>
      <c r="D215" s="15" t="inlineStr">
        <is>
          <t>Aetna Medicare Chronic Care Total (HMO C-SNP)</t>
        </is>
      </c>
      <c r="E215" s="15" t="inlineStr">
        <is>
          <t>HMO C-SNP</t>
        </is>
      </c>
      <c r="F215" s="15" t="inlineStr">
        <is>
          <t>Special Needs Plan: chronic conditions (C-SNP)</t>
        </is>
      </c>
      <c r="G215" s="15" t="inlineStr"/>
      <c r="H215" s="15" t="inlineStr">
        <is>
          <t>AETNA HEALTH INC. (NY)</t>
        </is>
      </c>
      <c r="I215" s="16" t="n">
        <v>45</v>
      </c>
    </row>
    <row r="216">
      <c r="A216" s="15" t="inlineStr">
        <is>
          <t>NY</t>
        </is>
      </c>
      <c r="B216" s="15" t="inlineStr">
        <is>
          <t>Aetna</t>
        </is>
      </c>
      <c r="C216" s="15" t="inlineStr">
        <is>
          <t>H3312-113</t>
        </is>
      </c>
      <c r="D216" s="15" t="inlineStr">
        <is>
          <t>Aetna Medicare Elite (HMO)</t>
        </is>
      </c>
      <c r="E216" s="15" t="inlineStr">
        <is>
          <t>HMO</t>
        </is>
      </c>
      <c r="F216" s="15" t="inlineStr">
        <is>
          <t>Medicare Advantage with drug coverage (MAPD)</t>
        </is>
      </c>
      <c r="G216" s="15" t="inlineStr"/>
      <c r="H216" s="15" t="inlineStr">
        <is>
          <t>AETNA HEALTH INC. (NY)</t>
        </is>
      </c>
      <c r="I216" s="16" t="n">
        <v>1</v>
      </c>
    </row>
    <row r="217">
      <c r="A217" s="15" t="inlineStr">
        <is>
          <t>NY</t>
        </is>
      </c>
      <c r="B217" s="15" t="inlineStr">
        <is>
          <t>Aetna</t>
        </is>
      </c>
      <c r="C217" s="15" t="inlineStr">
        <is>
          <t>H5521-077</t>
        </is>
      </c>
      <c r="D217" s="15" t="inlineStr">
        <is>
          <t>Aetna Medicare Signature (PPO)</t>
        </is>
      </c>
      <c r="E217" s="15" t="inlineStr">
        <is>
          <t>PPO</t>
        </is>
      </c>
      <c r="F217" s="15" t="inlineStr">
        <is>
          <t>Medicare Advantage with drug coverage (MAPD)</t>
        </is>
      </c>
      <c r="G217" s="15" t="inlineStr"/>
      <c r="H217" s="15" t="inlineStr">
        <is>
          <t>AETNA LIFE INSURANCE COMPANY</t>
        </is>
      </c>
      <c r="I217" s="16" t="n">
        <v>14</v>
      </c>
    </row>
    <row r="218">
      <c r="A218" s="15" t="inlineStr">
        <is>
          <t>NY</t>
        </is>
      </c>
      <c r="B218" s="15" t="inlineStr">
        <is>
          <t>Aetna</t>
        </is>
      </c>
      <c r="C218" s="15" t="inlineStr">
        <is>
          <t>H5521-119</t>
        </is>
      </c>
      <c r="D218" s="15" t="inlineStr">
        <is>
          <t>Aetna Medicare Elite (PPO)</t>
        </is>
      </c>
      <c r="E218" s="15" t="inlineStr">
        <is>
          <t>PPO</t>
        </is>
      </c>
      <c r="F218" s="15" t="inlineStr">
        <is>
          <t>Medicare Advantage with drug coverage (MAPD)</t>
        </is>
      </c>
      <c r="G218" s="15" t="inlineStr"/>
      <c r="H218" s="15" t="inlineStr">
        <is>
          <t>AETNA LIFE INSURANCE COMPANY</t>
        </is>
      </c>
      <c r="I218" s="16" t="n">
        <v>11</v>
      </c>
    </row>
    <row r="219">
      <c r="A219" s="15" t="inlineStr">
        <is>
          <t>NY</t>
        </is>
      </c>
      <c r="B219" s="15" t="inlineStr">
        <is>
          <t>Aetna</t>
        </is>
      </c>
      <c r="C219" s="15" t="inlineStr">
        <is>
          <t>H5521-120</t>
        </is>
      </c>
      <c r="D219" s="15" t="inlineStr">
        <is>
          <t>Aetna Medicare Elite (PPO)</t>
        </is>
      </c>
      <c r="E219" s="15" t="inlineStr">
        <is>
          <t>PPO</t>
        </is>
      </c>
      <c r="F219" s="15" t="inlineStr">
        <is>
          <t>Medicare Advantage with drug coverage (MAPD)</t>
        </is>
      </c>
      <c r="G219" s="15" t="inlineStr"/>
      <c r="H219" s="15" t="inlineStr">
        <is>
          <t>AETNA LIFE INSURANCE COMPANY</t>
        </is>
      </c>
      <c r="I219" s="16" t="n">
        <v>7</v>
      </c>
    </row>
    <row r="220">
      <c r="A220" s="15" t="inlineStr">
        <is>
          <t>NY</t>
        </is>
      </c>
      <c r="B220" s="15" t="inlineStr">
        <is>
          <t>Aetna</t>
        </is>
      </c>
      <c r="C220" s="15" t="inlineStr">
        <is>
          <t>H5521-121</t>
        </is>
      </c>
      <c r="D220" s="15" t="inlineStr">
        <is>
          <t>Aetna Medicare Enhanced (PPO)</t>
        </is>
      </c>
      <c r="E220" s="15" t="inlineStr">
        <is>
          <t>PPO</t>
        </is>
      </c>
      <c r="F220" s="15" t="inlineStr">
        <is>
          <t>Medicare Advantage with drug coverage (MAPD)</t>
        </is>
      </c>
      <c r="G220" s="15" t="inlineStr"/>
      <c r="H220" s="15" t="inlineStr">
        <is>
          <t>AETNA LIFE INSURANCE COMPANY</t>
        </is>
      </c>
      <c r="I220" s="16" t="n">
        <v>3</v>
      </c>
    </row>
    <row r="221">
      <c r="A221" s="15" t="inlineStr">
        <is>
          <t>NY</t>
        </is>
      </c>
      <c r="B221" s="15" t="inlineStr">
        <is>
          <t>Aetna</t>
        </is>
      </c>
      <c r="C221" s="15" t="inlineStr">
        <is>
          <t>H5521-215</t>
        </is>
      </c>
      <c r="D221" s="15" t="inlineStr">
        <is>
          <t>Aetna Medicare Signature (PPO)</t>
        </is>
      </c>
      <c r="E221" s="15" t="inlineStr">
        <is>
          <t>PPO</t>
        </is>
      </c>
      <c r="F221" s="15" t="inlineStr">
        <is>
          <t>Medicare Advantage with drug coverage (MAPD)</t>
        </is>
      </c>
      <c r="G221" s="15" t="inlineStr"/>
      <c r="H221" s="15" t="inlineStr">
        <is>
          <t>AETNA LIFE INSURANCE COMPANY</t>
        </is>
      </c>
      <c r="I221" s="16" t="n">
        <v>4</v>
      </c>
    </row>
    <row r="222">
      <c r="A222" s="15" t="inlineStr">
        <is>
          <t>NY</t>
        </is>
      </c>
      <c r="B222" s="15" t="inlineStr">
        <is>
          <t>Aetna</t>
        </is>
      </c>
      <c r="C222" s="15" t="inlineStr">
        <is>
          <t>H5521-320</t>
        </is>
      </c>
      <c r="D222" s="15" t="inlineStr">
        <is>
          <t>Aetna Medicare Eagle Giveback (PPO)</t>
        </is>
      </c>
      <c r="E222" s="15" t="inlineStr">
        <is>
          <t>PPO</t>
        </is>
      </c>
      <c r="F222" s="15" t="inlineStr">
        <is>
          <t>Medicare Advantage without drug coverage</t>
        </is>
      </c>
      <c r="G222" s="15" t="inlineStr"/>
      <c r="H222" s="15" t="inlineStr">
        <is>
          <t>AETNA LIFE INSURANCE COMPANY</t>
        </is>
      </c>
      <c r="I222" s="16" t="n">
        <v>9</v>
      </c>
    </row>
    <row r="223">
      <c r="A223" s="15" t="inlineStr">
        <is>
          <t>NY</t>
        </is>
      </c>
      <c r="B223" s="15" t="inlineStr">
        <is>
          <t>Aetna</t>
        </is>
      </c>
      <c r="C223" s="15" t="inlineStr">
        <is>
          <t>H5521-323</t>
        </is>
      </c>
      <c r="D223" s="15" t="inlineStr">
        <is>
          <t>Aetna Medicare Eagle Giveback (PPO)</t>
        </is>
      </c>
      <c r="E223" s="15" t="inlineStr">
        <is>
          <t>PPO</t>
        </is>
      </c>
      <c r="F223" s="15" t="inlineStr">
        <is>
          <t>Medicare Advantage without drug coverage</t>
        </is>
      </c>
      <c r="G223" s="15" t="inlineStr"/>
      <c r="H223" s="15" t="inlineStr">
        <is>
          <t>AETNA LIFE INSURANCE COMPANY</t>
        </is>
      </c>
      <c r="I223" s="16" t="n">
        <v>53</v>
      </c>
    </row>
    <row r="224">
      <c r="A224" s="15" t="inlineStr">
        <is>
          <t>NY</t>
        </is>
      </c>
      <c r="B224" s="15" t="inlineStr">
        <is>
          <t>Aetna</t>
        </is>
      </c>
      <c r="C224" s="15" t="inlineStr">
        <is>
          <t>H5521-340</t>
        </is>
      </c>
      <c r="D224" s="15" t="inlineStr">
        <is>
          <t>Aetna Medicare Premier (PPO)</t>
        </is>
      </c>
      <c r="E224" s="15" t="inlineStr">
        <is>
          <t>PPO</t>
        </is>
      </c>
      <c r="F224" s="15" t="inlineStr">
        <is>
          <t>Medicare Advantage with drug coverage (MAPD)</t>
        </is>
      </c>
      <c r="G224" s="15" t="inlineStr"/>
      <c r="H224" s="15" t="inlineStr">
        <is>
          <t>AETNA LIFE INSURANCE COMPANY</t>
        </is>
      </c>
      <c r="I224" s="16" t="n">
        <v>14</v>
      </c>
    </row>
    <row r="225">
      <c r="A225" s="15" t="inlineStr">
        <is>
          <t>NY</t>
        </is>
      </c>
      <c r="B225" s="15" t="inlineStr">
        <is>
          <t>Aetna</t>
        </is>
      </c>
      <c r="C225" s="15" t="inlineStr">
        <is>
          <t>H5521-381</t>
        </is>
      </c>
      <c r="D225" s="15" t="inlineStr">
        <is>
          <t>Aetna Medicare Enhanced (PPO)</t>
        </is>
      </c>
      <c r="E225" s="15" t="inlineStr">
        <is>
          <t>PPO</t>
        </is>
      </c>
      <c r="F225" s="15" t="inlineStr">
        <is>
          <t>Medicare Advantage with drug coverage (MAPD)</t>
        </is>
      </c>
      <c r="G225" s="15" t="inlineStr"/>
      <c r="H225" s="15" t="inlineStr">
        <is>
          <t>AETNA LIFE INSURANCE COMPANY</t>
        </is>
      </c>
      <c r="I225" s="16" t="n">
        <v>4</v>
      </c>
    </row>
    <row r="226">
      <c r="A226" s="15" t="inlineStr">
        <is>
          <t>NY</t>
        </is>
      </c>
      <c r="B226" s="15" t="inlineStr">
        <is>
          <t>Aetna</t>
        </is>
      </c>
      <c r="C226" s="15" t="inlineStr">
        <is>
          <t>H5521-457</t>
        </is>
      </c>
      <c r="D226" s="15" t="inlineStr">
        <is>
          <t>Aetna Medicare Enhanced Extra (PPO)</t>
        </is>
      </c>
      <c r="E226" s="15" t="inlineStr">
        <is>
          <t>PPO</t>
        </is>
      </c>
      <c r="F226" s="15" t="inlineStr">
        <is>
          <t>Medicare Advantage with drug coverage (MAPD)</t>
        </is>
      </c>
      <c r="G226" s="15" t="inlineStr"/>
      <c r="H226" s="15" t="inlineStr">
        <is>
          <t>AETNA LIFE INSURANCE COMPANY</t>
        </is>
      </c>
      <c r="I226" s="16" t="n">
        <v>1</v>
      </c>
    </row>
    <row r="227">
      <c r="A227" s="15" t="inlineStr">
        <is>
          <t>NY</t>
        </is>
      </c>
      <c r="B227" s="15" t="inlineStr">
        <is>
          <t>Aetna</t>
        </is>
      </c>
      <c r="C227" s="15" t="inlineStr">
        <is>
          <t>H5521-461</t>
        </is>
      </c>
      <c r="D227" s="15" t="inlineStr">
        <is>
          <t>Aetna Medicare Longevity (PPO I-SNP)</t>
        </is>
      </c>
      <c r="E227" s="15" t="inlineStr">
        <is>
          <t>PPO I-SNP</t>
        </is>
      </c>
      <c r="F227" s="15" t="inlineStr">
        <is>
          <t>Special Needs Plan: nursing home (I-SNP)</t>
        </is>
      </c>
      <c r="G227" s="15" t="inlineStr"/>
      <c r="H227" s="15" t="inlineStr">
        <is>
          <t>AETNA LIFE INSURANCE COMPANY</t>
        </is>
      </c>
      <c r="I227" s="16" t="n">
        <v>62</v>
      </c>
    </row>
    <row r="228">
      <c r="A228" s="15" t="inlineStr">
        <is>
          <t>NY</t>
        </is>
      </c>
      <c r="B228" s="15" t="inlineStr">
        <is>
          <t>Aetna</t>
        </is>
      </c>
      <c r="C228" s="15" t="inlineStr">
        <is>
          <t>H5521-520</t>
        </is>
      </c>
      <c r="D228" s="15" t="inlineStr">
        <is>
          <t>Aetna Medicare Enhanced (PPO)</t>
        </is>
      </c>
      <c r="E228" s="15" t="inlineStr">
        <is>
          <t>PPO</t>
        </is>
      </c>
      <c r="F228" s="15" t="inlineStr">
        <is>
          <t>Medicare Advantage with drug coverage (MAPD)</t>
        </is>
      </c>
      <c r="G228" s="15" t="inlineStr"/>
      <c r="H228" s="15" t="inlineStr">
        <is>
          <t>AETNA LIFE INSURANCE COMPANY</t>
        </is>
      </c>
      <c r="I228" s="16" t="n">
        <v>5</v>
      </c>
    </row>
    <row r="229">
      <c r="A229" s="15" t="inlineStr">
        <is>
          <t>NY</t>
        </is>
      </c>
      <c r="B229" s="15" t="inlineStr">
        <is>
          <t>Aetna</t>
        </is>
      </c>
      <c r="C229" s="15" t="inlineStr">
        <is>
          <t>H5521-521</t>
        </is>
      </c>
      <c r="D229" s="15" t="inlineStr">
        <is>
          <t>Aetna Medicare Elite (PPO)</t>
        </is>
      </c>
      <c r="E229" s="15" t="inlineStr">
        <is>
          <t>PPO</t>
        </is>
      </c>
      <c r="F229" s="15" t="inlineStr">
        <is>
          <t>Medicare Advantage with drug coverage (MAPD)</t>
        </is>
      </c>
      <c r="G229" s="15" t="inlineStr"/>
      <c r="H229" s="15" t="inlineStr">
        <is>
          <t>AETNA LIFE INSURANCE COMPANY</t>
        </is>
      </c>
      <c r="I229" s="16" t="n">
        <v>5</v>
      </c>
    </row>
    <row r="230">
      <c r="A230" s="15" t="inlineStr">
        <is>
          <t>NY</t>
        </is>
      </c>
      <c r="B230" s="15" t="inlineStr">
        <is>
          <t>Aetna</t>
        </is>
      </c>
      <c r="C230" s="15" t="inlineStr">
        <is>
          <t>H5521-536</t>
        </is>
      </c>
      <c r="D230" s="15" t="inlineStr">
        <is>
          <t>Aetna Medicare Elite (PPO)</t>
        </is>
      </c>
      <c r="E230" s="15" t="inlineStr">
        <is>
          <t>PPO</t>
        </is>
      </c>
      <c r="F230" s="15" t="inlineStr">
        <is>
          <t>Medicare Advantage with drug coverage (MAPD)</t>
        </is>
      </c>
      <c r="G230" s="15" t="inlineStr"/>
      <c r="H230" s="15" t="inlineStr">
        <is>
          <t>AETNA LIFE INSURANCE COMPANY</t>
        </is>
      </c>
      <c r="I230" s="16" t="n">
        <v>1</v>
      </c>
    </row>
    <row r="231">
      <c r="A231" s="15" t="inlineStr">
        <is>
          <t>NY</t>
        </is>
      </c>
      <c r="B231" s="15" t="inlineStr">
        <is>
          <t>Aetna</t>
        </is>
      </c>
      <c r="C231" s="15" t="inlineStr">
        <is>
          <t>H5521-661</t>
        </is>
      </c>
      <c r="D231" s="15" t="inlineStr">
        <is>
          <t>Aetna Medicare Enhanced (PPO)</t>
        </is>
      </c>
      <c r="E231" s="15" t="inlineStr">
        <is>
          <t>PPO</t>
        </is>
      </c>
      <c r="F231" s="15" t="inlineStr">
        <is>
          <t>Medicare Advantage with drug coverage (MAPD)</t>
        </is>
      </c>
      <c r="G231" s="15" t="inlineStr"/>
      <c r="H231" s="15" t="inlineStr">
        <is>
          <t>AETNA LIFE INSURANCE COMPANY</t>
        </is>
      </c>
      <c r="I231" s="16" t="n">
        <v>2</v>
      </c>
    </row>
    <row r="232">
      <c r="A232" s="15" t="inlineStr">
        <is>
          <t>NY</t>
        </is>
      </c>
      <c r="B232" s="15" t="inlineStr">
        <is>
          <t>Aetna</t>
        </is>
      </c>
      <c r="C232" s="15" t="inlineStr">
        <is>
          <t>H5521-669</t>
        </is>
      </c>
      <c r="D232" s="15" t="inlineStr">
        <is>
          <t>Aetna Medicare Enhanced (PPO)</t>
        </is>
      </c>
      <c r="E232" s="15" t="inlineStr">
        <is>
          <t>PPO</t>
        </is>
      </c>
      <c r="F232" s="15" t="inlineStr">
        <is>
          <t>Medicare Advantage with drug coverage (MAPD)</t>
        </is>
      </c>
      <c r="G232" s="15" t="inlineStr"/>
      <c r="H232" s="15" t="inlineStr">
        <is>
          <t>AETNA LIFE INSURANCE COMPANY</t>
        </is>
      </c>
      <c r="I232" s="16" t="n">
        <v>11</v>
      </c>
    </row>
    <row r="233">
      <c r="A233" s="15" t="inlineStr">
        <is>
          <t>NY</t>
        </is>
      </c>
      <c r="B233" s="15" t="inlineStr">
        <is>
          <t>Aetna</t>
        </is>
      </c>
      <c r="C233" s="15" t="inlineStr">
        <is>
          <t>H5521-674</t>
        </is>
      </c>
      <c r="D233" s="15" t="inlineStr">
        <is>
          <t>Aetna Medicare Elite Extra (PPO)</t>
        </is>
      </c>
      <c r="E233" s="15" t="inlineStr">
        <is>
          <t>PPO</t>
        </is>
      </c>
      <c r="F233" s="15" t="inlineStr">
        <is>
          <t>Medicare Advantage with drug coverage (MAPD)</t>
        </is>
      </c>
      <c r="G233" s="15" t="inlineStr"/>
      <c r="H233" s="15" t="inlineStr">
        <is>
          <t>AETNA LIFE INSURANCE COMPANY</t>
        </is>
      </c>
      <c r="I233" s="16" t="n">
        <v>2</v>
      </c>
    </row>
    <row r="234">
      <c r="A234" s="15" t="inlineStr">
        <is>
          <t>NY</t>
        </is>
      </c>
      <c r="B234" s="15" t="inlineStr">
        <is>
          <t>Aetna</t>
        </is>
      </c>
      <c r="C234" s="15" t="inlineStr">
        <is>
          <t>H5521-698</t>
        </is>
      </c>
      <c r="D234" s="15" t="inlineStr">
        <is>
          <t>Aetna Medicare Elite Extra (PPO)</t>
        </is>
      </c>
      <c r="E234" s="15" t="inlineStr">
        <is>
          <t>PPO</t>
        </is>
      </c>
      <c r="F234" s="15" t="inlineStr">
        <is>
          <t>Medicare Advantage with drug coverage (MAPD)</t>
        </is>
      </c>
      <c r="G234" s="15" t="inlineStr"/>
      <c r="H234" s="15" t="inlineStr">
        <is>
          <t>AETNA LIFE INSURANCE COMPANY</t>
        </is>
      </c>
      <c r="I234" s="16" t="n">
        <v>3</v>
      </c>
    </row>
    <row r="235">
      <c r="A235" s="15" t="inlineStr">
        <is>
          <t>NY</t>
        </is>
      </c>
      <c r="B235" s="15" t="inlineStr">
        <is>
          <t>Aetna</t>
        </is>
      </c>
      <c r="C235" s="15" t="inlineStr">
        <is>
          <t>H5521-699</t>
        </is>
      </c>
      <c r="D235" s="15" t="inlineStr">
        <is>
          <t>Aetna Medicare Elite Extra (PPO)</t>
        </is>
      </c>
      <c r="E235" s="15" t="inlineStr">
        <is>
          <t>PPO</t>
        </is>
      </c>
      <c r="F235" s="15" t="inlineStr">
        <is>
          <t>Medicare Advantage with drug coverage (MAPD)</t>
        </is>
      </c>
      <c r="G235" s="15" t="inlineStr"/>
      <c r="H235" s="15" t="inlineStr">
        <is>
          <t>AETNA LIFE INSURANCE COMPANY</t>
        </is>
      </c>
      <c r="I235" s="16" t="n">
        <v>2</v>
      </c>
    </row>
    <row r="236">
      <c r="A236" s="15" t="inlineStr">
        <is>
          <t>NY</t>
        </is>
      </c>
      <c r="B236" s="15" t="inlineStr">
        <is>
          <t>Aetna</t>
        </is>
      </c>
      <c r="C236" s="15" t="inlineStr">
        <is>
          <t>H5521-736</t>
        </is>
      </c>
      <c r="D236" s="15" t="inlineStr">
        <is>
          <t>Aetna Medicare Elite (PPO)</t>
        </is>
      </c>
      <c r="E236" s="15" t="inlineStr">
        <is>
          <t>PPO</t>
        </is>
      </c>
      <c r="F236" s="15" t="inlineStr">
        <is>
          <t>Medicare Advantage with drug coverage (MAPD)</t>
        </is>
      </c>
      <c r="G236" s="15" t="inlineStr"/>
      <c r="H236" s="15" t="inlineStr">
        <is>
          <t>AETNA LIFE INSURANCE COMPANY</t>
        </is>
      </c>
      <c r="I236" s="16" t="n">
        <v>1</v>
      </c>
    </row>
    <row r="237">
      <c r="A237" s="15" t="inlineStr">
        <is>
          <t>NY</t>
        </is>
      </c>
      <c r="B237" s="15" t="inlineStr">
        <is>
          <t>Aetna</t>
        </is>
      </c>
      <c r="C237" s="15" t="inlineStr">
        <is>
          <t>H5521-738</t>
        </is>
      </c>
      <c r="D237" s="15" t="inlineStr">
        <is>
          <t>Aetna Medicare Elite (PPO)</t>
        </is>
      </c>
      <c r="E237" s="15" t="inlineStr">
        <is>
          <t>PPO</t>
        </is>
      </c>
      <c r="F237" s="15" t="inlineStr">
        <is>
          <t>Medicare Advantage with drug coverage (MAPD)</t>
        </is>
      </c>
      <c r="G237" s="15" t="inlineStr"/>
      <c r="H237" s="15" t="inlineStr">
        <is>
          <t>AETNA LIFE INSURANCE COMPANY</t>
        </is>
      </c>
      <c r="I237" s="16" t="n">
        <v>5</v>
      </c>
    </row>
    <row r="238">
      <c r="A238" s="15" t="inlineStr">
        <is>
          <t>NY</t>
        </is>
      </c>
      <c r="B238" s="15" t="inlineStr">
        <is>
          <t>Aetna</t>
        </is>
      </c>
      <c r="C238" s="15" t="inlineStr">
        <is>
          <t>H5521-739</t>
        </is>
      </c>
      <c r="D238" s="15" t="inlineStr">
        <is>
          <t>Aetna Medicare Elite (PPO)</t>
        </is>
      </c>
      <c r="E238" s="15" t="inlineStr">
        <is>
          <t>PPO</t>
        </is>
      </c>
      <c r="F238" s="15" t="inlineStr">
        <is>
          <t>Medicare Advantage with drug coverage (MAPD)</t>
        </is>
      </c>
      <c r="G238" s="15" t="inlineStr"/>
      <c r="H238" s="15" t="inlineStr">
        <is>
          <t>AETNA LIFE INSURANCE COMPANY</t>
        </is>
      </c>
      <c r="I238" s="16" t="n">
        <v>6</v>
      </c>
    </row>
    <row r="239">
      <c r="A239" s="15" t="inlineStr">
        <is>
          <t>NY</t>
        </is>
      </c>
      <c r="B239" s="15" t="inlineStr">
        <is>
          <t>Aetna</t>
        </is>
      </c>
      <c r="C239" s="15" t="inlineStr">
        <is>
          <t>H5521-740</t>
        </is>
      </c>
      <c r="D239" s="15" t="inlineStr">
        <is>
          <t>Aetna Medicare Elite (PPO)</t>
        </is>
      </c>
      <c r="E239" s="15" t="inlineStr">
        <is>
          <t>PPO</t>
        </is>
      </c>
      <c r="F239" s="15" t="inlineStr">
        <is>
          <t>Medicare Advantage with drug coverage (MAPD)</t>
        </is>
      </c>
      <c r="G239" s="15" t="inlineStr"/>
      <c r="H239" s="15" t="inlineStr">
        <is>
          <t>AETNA LIFE INSURANCE COMPANY</t>
        </is>
      </c>
      <c r="I239" s="16" t="n">
        <v>16</v>
      </c>
    </row>
    <row r="240">
      <c r="A240" s="15" t="inlineStr">
        <is>
          <t>NY</t>
        </is>
      </c>
      <c r="B240" s="15" t="inlineStr">
        <is>
          <t>Aetna</t>
        </is>
      </c>
      <c r="C240" s="15" t="inlineStr">
        <is>
          <t>S5601-006</t>
        </is>
      </c>
      <c r="D240" s="15" t="inlineStr">
        <is>
          <t>SilverScript Choice (PDP)</t>
        </is>
      </c>
      <c r="E240" s="15" t="inlineStr">
        <is>
          <t>PDP</t>
        </is>
      </c>
      <c r="F240" s="15" t="inlineStr">
        <is>
          <t>Part D-only drug plan</t>
        </is>
      </c>
      <c r="G240" s="15" t="inlineStr">
        <is>
          <t>Part D-only drug plans</t>
        </is>
      </c>
      <c r="H240" s="15" t="inlineStr">
        <is>
          <t>SILVERSCRIPT INSURANCE COMPANY</t>
        </is>
      </c>
      <c r="I240" s="16" t="inlineStr">
        <is>
          <t>All (statewide)</t>
        </is>
      </c>
    </row>
  </sheetData>
  <autoFilter ref="A4:I240"/>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2026-10-31T20:17:00Z</dcterms:created>
  <dcterms:modified xsi:type="dcterms:W3CDTF">2026-10-31T20:17:00Z</dcterms:modified>
</cp:coreProperties>
</file>